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Bruna Gregov\Desktop\IZVRŠENJE 12-24\"/>
    </mc:Choice>
  </mc:AlternateContent>
  <xr:revisionPtr revIDLastSave="0" documentId="13_ncr:1_{8EE4833F-DD8C-420D-B523-628E29A5396C}" xr6:coauthVersionLast="37" xr6:coauthVersionMax="37" xr10:uidLastSave="{00000000-0000-0000-0000-000000000000}"/>
  <bookViews>
    <workbookView xWindow="0" yWindow="0" windowWidth="28800" windowHeight="11625" activeTab="3" xr2:uid="{00000000-000D-0000-FFFF-FFFF00000000}"/>
  </bookViews>
  <sheets>
    <sheet name="Opći dio " sheetId="6" r:id="rId1"/>
    <sheet name="Prihodi i rashodi po ek.klas." sheetId="4" r:id="rId2"/>
    <sheet name="Prihodi i rashodi-izvori" sheetId="7" r:id="rId3"/>
    <sheet name="Rashodi i izdaci-iz.fin,ek i pr" sheetId="5" r:id="rId4"/>
  </sheets>
  <calcPr calcId="179021"/>
</workbook>
</file>

<file path=xl/calcChain.xml><?xml version="1.0" encoding="utf-8"?>
<calcChain xmlns="http://schemas.openxmlformats.org/spreadsheetml/2006/main">
  <c r="E18" i="5" l="1"/>
  <c r="F16" i="7" l="1"/>
  <c r="E16" i="7"/>
  <c r="F3" i="7"/>
  <c r="E3" i="7"/>
  <c r="H213" i="5" l="1"/>
  <c r="H209" i="5"/>
  <c r="H208" i="5"/>
  <c r="H194" i="5"/>
  <c r="I194" i="5"/>
  <c r="I156" i="5"/>
  <c r="H160" i="5"/>
  <c r="I159" i="5"/>
  <c r="H159" i="5"/>
  <c r="H99" i="5"/>
  <c r="H98" i="5"/>
  <c r="I100" i="5"/>
  <c r="I99" i="5"/>
  <c r="I98" i="5"/>
  <c r="F23" i="7"/>
  <c r="E23" i="7"/>
  <c r="F20" i="7"/>
  <c r="E20" i="7"/>
  <c r="F19" i="7"/>
  <c r="E19" i="7"/>
  <c r="F18" i="7"/>
  <c r="E18" i="7"/>
  <c r="F17" i="7"/>
  <c r="E17" i="7"/>
  <c r="F10" i="7"/>
  <c r="E10" i="7"/>
  <c r="F7" i="7"/>
  <c r="E7" i="7"/>
  <c r="F6" i="7"/>
  <c r="F5" i="7"/>
  <c r="E5" i="7"/>
  <c r="F4" i="7"/>
  <c r="E4" i="7"/>
  <c r="F85" i="4"/>
  <c r="E85" i="4"/>
  <c r="E66" i="4"/>
  <c r="F64" i="4"/>
  <c r="F59" i="4"/>
  <c r="E59" i="4"/>
  <c r="F49" i="4"/>
  <c r="E49" i="4"/>
  <c r="F48" i="4"/>
  <c r="E48" i="4"/>
  <c r="F47" i="4"/>
  <c r="E47" i="4"/>
  <c r="F46" i="4"/>
  <c r="E46" i="4"/>
  <c r="F45" i="4"/>
  <c r="E45" i="4"/>
  <c r="F44" i="4"/>
  <c r="F43" i="4"/>
  <c r="E43" i="4"/>
  <c r="F42" i="4"/>
  <c r="E42" i="4"/>
  <c r="F41" i="4"/>
  <c r="E41" i="4"/>
  <c r="F40" i="4"/>
  <c r="E40" i="4"/>
  <c r="F39" i="4"/>
  <c r="E39" i="4"/>
  <c r="F37" i="4"/>
  <c r="E37" i="4"/>
  <c r="F35" i="4"/>
  <c r="E35" i="4"/>
  <c r="F33" i="4"/>
  <c r="E33" i="4"/>
  <c r="F32" i="4"/>
  <c r="F31" i="4"/>
  <c r="E31" i="4"/>
  <c r="F29" i="4"/>
  <c r="E28" i="4"/>
  <c r="F27" i="4"/>
  <c r="F26" i="4"/>
  <c r="E26" i="4"/>
  <c r="F24" i="4"/>
  <c r="E24" i="4"/>
  <c r="F19" i="4"/>
  <c r="E19" i="4"/>
  <c r="F18" i="4"/>
  <c r="E18" i="4"/>
  <c r="F15" i="4"/>
  <c r="E15" i="4"/>
  <c r="F14" i="4"/>
  <c r="F13" i="4"/>
  <c r="E13" i="4"/>
  <c r="F12" i="4"/>
  <c r="E12" i="4"/>
  <c r="F9" i="4"/>
  <c r="F8" i="4"/>
  <c r="E8" i="4"/>
  <c r="F7" i="4"/>
  <c r="E7" i="4"/>
  <c r="F6" i="4"/>
  <c r="E6" i="4"/>
  <c r="F5" i="4"/>
  <c r="E5" i="4"/>
  <c r="G121" i="5" l="1"/>
  <c r="G41" i="5"/>
  <c r="G18" i="5"/>
  <c r="G11" i="5"/>
  <c r="F170" i="5"/>
  <c r="C29" i="4"/>
  <c r="E29" i="4" s="1"/>
  <c r="H120" i="5"/>
  <c r="C32" i="4"/>
  <c r="E32" i="4" s="1"/>
  <c r="D52" i="4" l="1"/>
  <c r="D81" i="4"/>
  <c r="D80" i="4" s="1"/>
  <c r="D79" i="4" s="1"/>
  <c r="D90" i="4" s="1"/>
  <c r="F90" i="4" l="1"/>
  <c r="E90" i="4"/>
  <c r="I15" i="5"/>
  <c r="I25" i="5"/>
  <c r="I26" i="5"/>
  <c r="I27" i="5"/>
  <c r="I29" i="5"/>
  <c r="I31" i="5"/>
  <c r="I41" i="5"/>
  <c r="H41" i="5"/>
  <c r="I45" i="5"/>
  <c r="I49" i="5"/>
  <c r="I51" i="5"/>
  <c r="H51" i="5"/>
  <c r="I52" i="5"/>
  <c r="H52" i="5"/>
  <c r="H54" i="5"/>
  <c r="I56" i="5"/>
  <c r="H56" i="5"/>
  <c r="I78" i="5"/>
  <c r="H78" i="5"/>
  <c r="H96" i="5"/>
  <c r="I101" i="5"/>
  <c r="H101" i="5"/>
  <c r="I105" i="5"/>
  <c r="H105" i="5"/>
  <c r="I115" i="5"/>
  <c r="H115" i="5"/>
  <c r="H119" i="5"/>
  <c r="I119" i="5"/>
  <c r="I122" i="5"/>
  <c r="H122" i="5"/>
  <c r="I126" i="5"/>
  <c r="I125" i="5"/>
  <c r="H125" i="5"/>
  <c r="H127" i="5"/>
  <c r="I146" i="5"/>
  <c r="I149" i="5"/>
  <c r="H149" i="5"/>
  <c r="I155" i="5"/>
  <c r="H156" i="5"/>
  <c r="H155" i="5"/>
  <c r="H162" i="5"/>
  <c r="I170" i="5"/>
  <c r="I171" i="5"/>
  <c r="I172" i="5"/>
  <c r="I173" i="5"/>
  <c r="I174" i="5"/>
  <c r="I176" i="5"/>
  <c r="I190" i="5"/>
  <c r="H210" i="5"/>
  <c r="H211" i="5"/>
  <c r="I213" i="5"/>
  <c r="I189" i="5"/>
  <c r="I214" i="5"/>
  <c r="H214" i="5"/>
  <c r="I221" i="5"/>
  <c r="H221" i="5"/>
  <c r="I224" i="5"/>
  <c r="H224" i="5"/>
  <c r="I9" i="5"/>
  <c r="I20" i="5"/>
  <c r="E156" i="5"/>
  <c r="G202" i="5"/>
  <c r="G192" i="5"/>
  <c r="G188" i="5" s="1"/>
  <c r="G187" i="5" s="1"/>
  <c r="G170" i="5"/>
  <c r="G175" i="5"/>
  <c r="I175" i="5" s="1"/>
  <c r="F175" i="5"/>
  <c r="E170" i="5"/>
  <c r="E169" i="5" s="1"/>
  <c r="F163" i="5"/>
  <c r="G136" i="5"/>
  <c r="G135" i="5" s="1"/>
  <c r="G134" i="5" s="1"/>
  <c r="F136" i="5"/>
  <c r="F135" i="5" s="1"/>
  <c r="F134" i="5" s="1"/>
  <c r="G98" i="5"/>
  <c r="F99" i="5"/>
  <c r="G92" i="5"/>
  <c r="G85" i="5"/>
  <c r="F85" i="5"/>
  <c r="F92" i="5"/>
  <c r="E92" i="5"/>
  <c r="E85" i="5"/>
  <c r="E84" i="5" s="1"/>
  <c r="G49" i="5"/>
  <c r="G44" i="5" s="1"/>
  <c r="I44" i="5" s="1"/>
  <c r="F49" i="5"/>
  <c r="F44" i="5" s="1"/>
  <c r="H44" i="5" s="1"/>
  <c r="G65" i="5"/>
  <c r="G198" i="5" l="1"/>
  <c r="I192" i="5"/>
  <c r="F84" i="5"/>
  <c r="I188" i="5"/>
  <c r="F169" i="5"/>
  <c r="H169" i="5" s="1"/>
  <c r="H49" i="5"/>
  <c r="G169" i="5"/>
  <c r="I169" i="5" s="1"/>
  <c r="G84" i="5"/>
  <c r="G28" i="5" l="1"/>
  <c r="I28" i="5" s="1"/>
  <c r="G6" i="5"/>
  <c r="G5" i="5" s="1"/>
  <c r="I5" i="5" l="1"/>
  <c r="H5" i="5"/>
  <c r="D13" i="6"/>
  <c r="I92" i="5" l="1"/>
  <c r="E77" i="4" l="1"/>
  <c r="E76" i="4"/>
  <c r="E68" i="4"/>
  <c r="F68" i="4"/>
  <c r="I6" i="5" l="1"/>
  <c r="I7" i="5"/>
  <c r="I8" i="5"/>
  <c r="I11" i="5"/>
  <c r="I12" i="5"/>
  <c r="I13" i="5"/>
  <c r="I14" i="5"/>
  <c r="I16" i="5"/>
  <c r="I18" i="5"/>
  <c r="I19" i="5"/>
  <c r="I22" i="5"/>
  <c r="I23" i="5"/>
  <c r="I32" i="5"/>
  <c r="I84" i="5"/>
  <c r="I86" i="5"/>
  <c r="I87" i="5"/>
  <c r="I88" i="5"/>
  <c r="I89" i="5"/>
  <c r="I90" i="5"/>
  <c r="I91" i="5"/>
  <c r="I93" i="5"/>
  <c r="I94" i="5"/>
  <c r="I95" i="5"/>
  <c r="I96" i="5"/>
  <c r="I104" i="5"/>
  <c r="I147" i="5"/>
  <c r="I187" i="5"/>
  <c r="I195" i="5"/>
  <c r="I196" i="5"/>
  <c r="H6" i="5"/>
  <c r="H7" i="5"/>
  <c r="H8" i="5"/>
  <c r="H9" i="5"/>
  <c r="H11" i="5"/>
  <c r="H12" i="5"/>
  <c r="H13" i="5"/>
  <c r="H14" i="5"/>
  <c r="H15" i="5"/>
  <c r="H16" i="5"/>
  <c r="H18" i="5"/>
  <c r="H19" i="5"/>
  <c r="H20" i="5"/>
  <c r="H22" i="5"/>
  <c r="H23" i="5"/>
  <c r="H24" i="5"/>
  <c r="H25" i="5"/>
  <c r="H26" i="5"/>
  <c r="H27" i="5"/>
  <c r="H28" i="5"/>
  <c r="H29" i="5"/>
  <c r="H31" i="5"/>
  <c r="H73" i="5"/>
  <c r="H74" i="5"/>
  <c r="H84" i="5"/>
  <c r="H86" i="5"/>
  <c r="H87" i="5"/>
  <c r="H88" i="5"/>
  <c r="H89" i="5"/>
  <c r="H90" i="5"/>
  <c r="H91" i="5"/>
  <c r="H93" i="5"/>
  <c r="H94" i="5"/>
  <c r="H95" i="5"/>
  <c r="H104" i="5"/>
  <c r="H113" i="5"/>
  <c r="H114" i="5"/>
  <c r="H121" i="5"/>
  <c r="H126" i="5"/>
  <c r="H140" i="5"/>
  <c r="H141" i="5"/>
  <c r="H146" i="5"/>
  <c r="H170" i="5"/>
  <c r="H171" i="5"/>
  <c r="H172" i="5"/>
  <c r="H173" i="5"/>
  <c r="H174" i="5"/>
  <c r="H175" i="5"/>
  <c r="H176" i="5"/>
  <c r="H187" i="5"/>
  <c r="H188" i="5"/>
  <c r="H189" i="5"/>
  <c r="H190" i="5"/>
  <c r="H192" i="5"/>
  <c r="F86" i="4" l="1"/>
  <c r="F81" i="4"/>
  <c r="F80" i="4"/>
  <c r="F79" i="4"/>
  <c r="F69" i="4"/>
  <c r="F67" i="4"/>
  <c r="F66" i="4"/>
  <c r="F62" i="4"/>
  <c r="F61" i="4"/>
  <c r="F60" i="4"/>
  <c r="F58" i="4"/>
  <c r="F57" i="4"/>
  <c r="F56" i="4"/>
  <c r="F55" i="4"/>
  <c r="F54" i="4"/>
  <c r="F53" i="4"/>
  <c r="F52" i="4"/>
  <c r="F38" i="4"/>
  <c r="F36" i="4"/>
  <c r="F34" i="4"/>
  <c r="F25" i="4"/>
  <c r="F20" i="4"/>
  <c r="F17" i="4"/>
  <c r="F16" i="4"/>
  <c r="E87" i="4"/>
  <c r="E86" i="4"/>
  <c r="E81" i="4"/>
  <c r="E80" i="4"/>
  <c r="E79" i="4"/>
  <c r="E69" i="4"/>
  <c r="E67" i="4"/>
  <c r="E64" i="4"/>
  <c r="E62" i="4"/>
  <c r="E61" i="4"/>
  <c r="E60" i="4"/>
  <c r="E58" i="4"/>
  <c r="E57" i="4"/>
  <c r="E56" i="4"/>
  <c r="E55" i="4"/>
  <c r="E54" i="4"/>
  <c r="E53" i="4"/>
  <c r="E52" i="4"/>
  <c r="E38" i="4"/>
  <c r="E36" i="4"/>
  <c r="E34" i="4"/>
  <c r="E25" i="4"/>
  <c r="E20" i="4"/>
  <c r="E17" i="4"/>
  <c r="E16" i="4"/>
</calcChain>
</file>

<file path=xl/sharedStrings.xml><?xml version="1.0" encoding="utf-8"?>
<sst xmlns="http://schemas.openxmlformats.org/spreadsheetml/2006/main" count="397" uniqueCount="260">
  <si>
    <t>Oznaka</t>
  </si>
  <si>
    <t>Razlika - višak/manjak</t>
  </si>
  <si>
    <t xml:space="preserve"> PRIHODI UKUPNO</t>
  </si>
  <si>
    <t>RASHODI UKUPNO</t>
  </si>
  <si>
    <t>Neto zaduživanje/financiranje</t>
  </si>
  <si>
    <t xml:space="preserve">Ostvarenje preth. god. </t>
  </si>
  <si>
    <t xml:space="preserve">PRIHODI I RASHODI </t>
  </si>
  <si>
    <t xml:space="preserve">Predsjednica školskog odbora: </t>
  </si>
  <si>
    <t>OPĆI DIO - RAČUN PRIHODA I RASHODA</t>
  </si>
  <si>
    <t>Prihodi poslovanja</t>
  </si>
  <si>
    <t>Prihodi od prodaje nefinancijske imovine</t>
  </si>
  <si>
    <t>Rashodi poslovanja</t>
  </si>
  <si>
    <t>Rashodi za nabavu nefinancijske imovine</t>
  </si>
  <si>
    <t>RAČUN FINANCIRANJA</t>
  </si>
  <si>
    <t xml:space="preserve">Rashodi i izdaci po izvorima financiranja, ekonomskoj i programskoj  klasifikaciji </t>
  </si>
  <si>
    <t>OPĆI DIO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</si>
  <si>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</si>
  <si>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</si>
  <si>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</si>
  <si>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</si>
  <si>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</si>
  <si>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</si>
  <si>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</si>
  <si>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</si>
  <si>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</si>
  <si>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</si>
  <si>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</si>
  <si>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</si>
  <si>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</si>
  <si>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nabavu nefinancijske imovine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</si>
  <si>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</si>
  <si>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</si>
  <si>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</si>
  <si>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</si>
  <si>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</si>
  <si>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</si>
  <si>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</si>
  <si>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</si>
  <si>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</si>
  <si>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</si>
  <si>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</si>
  <si>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</si>
  <si>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</si>
  <si>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</si>
  <si>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</si>
  <si>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</si>
  <si>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</si>
  <si>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</si>
  <si>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</si>
  <si>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</si>
  <si>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</si>
  <si>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</si>
  <si>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</si>
  <si>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</si>
  <si>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</si>
  <si>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</si>
  <si>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</si>
  <si>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</si>
  <si>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</si>
  <si>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</si>
  <si>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</si>
  <si>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</si>
  <si>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</si>
  <si>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</si>
  <si>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</si>
  <si>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</si>
  <si>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</si>
  <si>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</si>
  <si>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</si>
  <si>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</si>
  <si>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SVEUKUPNO RASHODI</t>
  </si>
  <si>
    <t>SVEUKUPNO PRIHODI:</t>
  </si>
  <si>
    <t>SVEUKUPNO RASHODI:</t>
  </si>
  <si>
    <t>RASHODI PO IZVORIMA FINANCIRANJA</t>
  </si>
  <si>
    <t>Primici od financijske imovine i zaduživanja</t>
  </si>
  <si>
    <t>Izdaci za financijsku imovinu i otplate zajmova</t>
  </si>
  <si>
    <t>Račun rashoda-naziv računa</t>
  </si>
  <si>
    <t>4 RASHODI ZA NABAVU NEFINANCIJSKE IMOVINE</t>
  </si>
  <si>
    <t>42 RASHODI ZA NABAVU PROIZVEDENE DUGOTRAJNE IMOVINE</t>
  </si>
  <si>
    <t xml:space="preserve"> RAČUN PRIHODA I RASHODA</t>
  </si>
  <si>
    <t>639 Prijenosi između proračunskih korisnika istog proračuna</t>
  </si>
  <si>
    <t>6391- Tekući prijenosi između proračunskih korisnika istog proračuna</t>
  </si>
  <si>
    <t>6393- Tekući prijenosi između proračunskih korisnika istog proračuna temeljem prijenosa EU sredstzava</t>
  </si>
  <si>
    <t>Vlastiti prihodi</t>
  </si>
  <si>
    <t xml:space="preserve">Višak/manjak prihoda </t>
  </si>
  <si>
    <t>Donacije</t>
  </si>
  <si>
    <t xml:space="preserve">Vlastiti prihodi </t>
  </si>
  <si>
    <t>37 Naknade građanima i kućanstvima</t>
  </si>
  <si>
    <t>3721 Naknade građanima i kućanstvima u novcu</t>
  </si>
  <si>
    <t xml:space="preserve">3722 Naknade građanima i kućanstvima u naravi </t>
  </si>
  <si>
    <t xml:space="preserve">42411 Školski udžbenici </t>
  </si>
  <si>
    <t xml:space="preserve">4241 Knjige u knjižnici </t>
  </si>
  <si>
    <t>3214 Ostale naknade troškova zaposlenima</t>
  </si>
  <si>
    <t xml:space="preserve">Prihodi za posebne namjene </t>
  </si>
  <si>
    <t>Pomoći</t>
  </si>
  <si>
    <t xml:space="preserve">Pomoći </t>
  </si>
  <si>
    <t>PRIHODI I RASHODI PREMA EKONOMSKOJ KLASIFIKACIJI</t>
  </si>
  <si>
    <t>Indeks 4./3. (5.)</t>
  </si>
  <si>
    <t>Indeks 4./1. (6.)</t>
  </si>
  <si>
    <t>Konto</t>
  </si>
  <si>
    <t>RASHODI POSLOVANJA</t>
  </si>
  <si>
    <t>Plaće za redovan rad</t>
  </si>
  <si>
    <t>Ostali rashodi za zaposlene</t>
  </si>
  <si>
    <t>Doprinosi za zdravstveno osiguranje</t>
  </si>
  <si>
    <t>Doprinosi za obavezno zdravstveno osiguranje</t>
  </si>
  <si>
    <t xml:space="preserve"> MATERIJALNI RASHODI</t>
  </si>
  <si>
    <t>NAKNADE TROŠKOVA ZAPOSLENICIMA</t>
  </si>
  <si>
    <t>Službena putovanja</t>
  </si>
  <si>
    <t>Naknade za prijevoz na posao i s posla</t>
  </si>
  <si>
    <t>Stručno usavršavanje zaposlenika</t>
  </si>
  <si>
    <t xml:space="preserve"> NAKNADE TROŠKOVA ZAPOSLENICIMA</t>
  </si>
  <si>
    <t>MATERIJALNI RASHODI</t>
  </si>
  <si>
    <t>Uredski materijal</t>
  </si>
  <si>
    <t>Energija</t>
  </si>
  <si>
    <t>Materijali i dijelovi za tekuć.i inves.održ.</t>
  </si>
  <si>
    <t>Sitni inventar i auto gume</t>
  </si>
  <si>
    <t>Službena, radna i zaštitna odjeća i obuća</t>
  </si>
  <si>
    <t>Materijal i sirovine</t>
  </si>
  <si>
    <t>RASHODI ZA USLUGE</t>
  </si>
  <si>
    <t>Usluge telefona ,pošte i prijevoza</t>
  </si>
  <si>
    <t>Usluge tekuć.i investic.održavanja</t>
  </si>
  <si>
    <t>Usluge promidžbe i informiranja</t>
  </si>
  <si>
    <t>Komunalne usluge</t>
  </si>
  <si>
    <t>Zakupnine i najamnine</t>
  </si>
  <si>
    <t xml:space="preserve">Zdravstvene usluge 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</si>
  <si>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</si>
  <si>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</si>
  <si>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</si>
  <si>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</si>
  <si>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</si>
  <si>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</si>
  <si>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Ostali nespom.rashodi poslovanja</t>
  </si>
  <si>
    <t>RASHODI ZA ZAPOSLENE</t>
  </si>
  <si>
    <t>Naknade troškova zaposlenima</t>
  </si>
  <si>
    <t>Rashodi za materijal i energiju</t>
  </si>
  <si>
    <t>Materijal i dijelovi za tek. i inv.održavanje</t>
  </si>
  <si>
    <t>Sitan inventar</t>
  </si>
  <si>
    <t>Rashodi za usluge</t>
  </si>
  <si>
    <t>Ostali rashodi poslovanja</t>
  </si>
  <si>
    <t>Izvor financiranja</t>
  </si>
  <si>
    <t xml:space="preserve">MATERIJALNI RASHODI </t>
  </si>
  <si>
    <t>Opći prihodi i primici 671</t>
  </si>
  <si>
    <t>Plaće za zaposlene</t>
  </si>
  <si>
    <t>Pomoći MZO plaće 63</t>
  </si>
  <si>
    <t>Novčana nak.posl.zbog.nezapoš. osoba s invalid.</t>
  </si>
  <si>
    <t>OSTALI NESP. RASHODI POSLOVANJA</t>
  </si>
  <si>
    <t>Pomoći MZO ostali rashodi 63</t>
  </si>
  <si>
    <t xml:space="preserve">Ostale naknade građanima i kućanstvima </t>
  </si>
  <si>
    <t>Naknada građanima i kućanstvima u novcu -prijevoz djece s poteškoćama TUR</t>
  </si>
  <si>
    <t>Ostali nesp. rashodi poslovanja</t>
  </si>
  <si>
    <t>Ostale naknade troškova zaposlenima</t>
  </si>
  <si>
    <t xml:space="preserve">Naknada troškova zaposlenima </t>
  </si>
  <si>
    <t>Ostali nespomenuti rashodi</t>
  </si>
  <si>
    <t xml:space="preserve">Ostali nespomenuti rashodi poslovanja </t>
  </si>
  <si>
    <t>RASHODI POLOVANJA</t>
  </si>
  <si>
    <t>Javne potrebe u prosvjeti 110</t>
  </si>
  <si>
    <t>Osnovni materijal i sirovine</t>
  </si>
  <si>
    <t>Laboratorijske usluge</t>
  </si>
  <si>
    <t>Tekuće donacije</t>
  </si>
  <si>
    <t>Indeks 4./3.</t>
  </si>
  <si>
    <t>Indeks 4./2.</t>
  </si>
  <si>
    <t>Namirnice</t>
  </si>
  <si>
    <t xml:space="preserve">Ostali rashodi za zaposlene </t>
  </si>
  <si>
    <t xml:space="preserve">638 Pomoći temeljem prijenosa EU sredstava </t>
  </si>
  <si>
    <t>6381 Tekuće pomoći temeljem prijenosa EU sredstava</t>
  </si>
  <si>
    <t>67 Prihodi iz nadležnog proračuna</t>
  </si>
  <si>
    <t>Indeks 4./2. (5.)</t>
  </si>
  <si>
    <t>VIŠKOVI / MANJKOVI</t>
  </si>
  <si>
    <t>Ukupan donos viška manjka/ iz prethode(ih)godina</t>
  </si>
  <si>
    <t>Višak iz prethode(ih)godina koji će se rasporediti</t>
  </si>
  <si>
    <t>Brojčana oznaka i naziv računa prihoda i rashoda</t>
  </si>
  <si>
    <t xml:space="preserve">Inkluzija - korak bliže društvu bez prepreka </t>
  </si>
  <si>
    <t>Nagrade</t>
  </si>
  <si>
    <t>Zakupnine i najamnine za prijevozna sredstva</t>
  </si>
  <si>
    <t>Ostali nespomenuti rashodi poslovanja</t>
  </si>
  <si>
    <t>Plaće</t>
  </si>
  <si>
    <t>Plaće po sudskim presudama</t>
  </si>
  <si>
    <t>Troškovi sudskih postupaka</t>
  </si>
  <si>
    <t>Prehrana za učenike MZO 63</t>
  </si>
  <si>
    <t>Materijalni rashodi</t>
  </si>
  <si>
    <t>Zalihe menstrualnih higijenskih potrepština</t>
  </si>
  <si>
    <t>Materijal za hig. Potrebe i njegu</t>
  </si>
  <si>
    <t xml:space="preserve">Ostali rashodi </t>
  </si>
  <si>
    <t xml:space="preserve">Naknade građanima i kućanstvima </t>
  </si>
  <si>
    <t>Ostale naknade iz proračuna</t>
  </si>
  <si>
    <t>3296 Troškovi sudskih postupaka</t>
  </si>
  <si>
    <t>38 Ostali rashodi</t>
  </si>
  <si>
    <t xml:space="preserve">Plan 2024. </t>
  </si>
  <si>
    <t>Plan 2024</t>
  </si>
  <si>
    <t>Plan 2024(2.)</t>
  </si>
  <si>
    <t>Plan 2024 (2.)</t>
  </si>
  <si>
    <t xml:space="preserve"> Plan 2024</t>
  </si>
  <si>
    <t>Margareta Jurina</t>
  </si>
  <si>
    <t xml:space="preserve">Inkluzija - VIŠAK PRIHODA PRORAČUNA </t>
  </si>
  <si>
    <t>Natjecanja i smotre u OŠ</t>
  </si>
  <si>
    <t>Projekt e- škola</t>
  </si>
  <si>
    <t>VIŠAK PRIHODA  PRORAČUNA ZŽ</t>
  </si>
  <si>
    <t xml:space="preserve">IZVJEŠTAJ O IZVRŠENJU FINANCIJSKOG PLANA ZA  RAZDOBLJE 01.01-31.12.2024. GODINE </t>
  </si>
  <si>
    <t>Izvršenje                               2023</t>
  </si>
  <si>
    <t>Izvršenje                                                2024</t>
  </si>
  <si>
    <t>Izvršenje za                     2023</t>
  </si>
  <si>
    <t xml:space="preserve">PLAN 2024 </t>
  </si>
  <si>
    <t>Izvršenje za                      2024</t>
  </si>
  <si>
    <t>663 Donacije od pravnih i fiz.osoba</t>
  </si>
  <si>
    <t>6631Tekuće donacije</t>
  </si>
  <si>
    <t>3233 Usluge promidžbe i informiranja</t>
  </si>
  <si>
    <t>3235 Zakupnine i najamnine</t>
  </si>
  <si>
    <t>34 Financijski rashodi</t>
  </si>
  <si>
    <t>343 Ostali financijski rashodi</t>
  </si>
  <si>
    <t>3433 Zatezne kamate</t>
  </si>
  <si>
    <t>382 Kapitalne donacije</t>
  </si>
  <si>
    <t>3821 Kapitalne donacije neprofitnim organizacijama</t>
  </si>
  <si>
    <t>Ostvarenje 2023. (1.)</t>
  </si>
  <si>
    <t>Ostvarenje 2024.(4.)</t>
  </si>
  <si>
    <t>Ostvarenje 2023. god. (1.)</t>
  </si>
  <si>
    <t>Ostvarenje  2024.(4.)</t>
  </si>
  <si>
    <t>Pomoći JLS OPĆINA KALI</t>
  </si>
  <si>
    <t>Računala i računalna oprema</t>
  </si>
  <si>
    <t>Linda Kolega Babajko</t>
  </si>
  <si>
    <t>Izvršenje 2023</t>
  </si>
  <si>
    <t>Izvršenje 2024</t>
  </si>
  <si>
    <t>6632 Kapitalne donacije</t>
  </si>
  <si>
    <t>922 VIŠAK PRIHODA</t>
  </si>
  <si>
    <t>3291 Naknade za rad predstavničkih i izvršnih tijela</t>
  </si>
  <si>
    <t>4222 Komunikacijska oprema</t>
  </si>
  <si>
    <t>45 Rashodi za dodatna ulaganja na nef.imovini</t>
  </si>
  <si>
    <t>Uredska oprema i namještaj</t>
  </si>
  <si>
    <t>Doprinosi na zdravstveno osiguranje</t>
  </si>
  <si>
    <t>Doprinosi na obvezno zdravstveno osiguranje</t>
  </si>
  <si>
    <t xml:space="preserve">Podizanje kvalitete i standarda u šk. - 42  Višak prihoda poslovanja </t>
  </si>
  <si>
    <t>Dodatna ulaganja na građ.objektima</t>
  </si>
  <si>
    <t>Izvršenje                 2023</t>
  </si>
  <si>
    <t>Izvršenje                   2024</t>
  </si>
  <si>
    <t>OSTALI NESPOMENUTI RASHODI POSLOVANJA</t>
  </si>
  <si>
    <t>Vlastiti prihodi 66</t>
  </si>
  <si>
    <t>Prihodi za posebne namjene 65</t>
  </si>
  <si>
    <t>Usluge tekućeg i investicijskog održavanja</t>
  </si>
  <si>
    <t>RASHODI ZA NABAVU PROIZV.DUG.IMOVINE</t>
  </si>
  <si>
    <t>Sitni invetar</t>
  </si>
  <si>
    <t>Oprema</t>
  </si>
  <si>
    <t>RASHODI ZA NABAVU PROIZVEDENE DUG.IMOVINE</t>
  </si>
  <si>
    <t>Uređaji,strojevi i oprema za ostale namjene</t>
  </si>
  <si>
    <t>Hitne intervencije u osnovnim školama</t>
  </si>
  <si>
    <t>Ostali nespomenutu rashodi poslovanja</t>
  </si>
  <si>
    <t>Postrojenja i oprema</t>
  </si>
  <si>
    <t>RASHODI ZA DOD.ULAG.NA NEF.IMOVINI</t>
  </si>
  <si>
    <t>DODATNA ULAGANJA NA GRAĐ.OBJEKTIMA</t>
  </si>
  <si>
    <t>RASHODI ZA NABAVU NEFINANCIJSKE IMOVINE</t>
  </si>
  <si>
    <t>Nadzori nad izvođenjem radova</t>
  </si>
  <si>
    <t>Baština Zadarske županije</t>
  </si>
  <si>
    <t>451 Dodatna ulaganja na građevinskim objektima</t>
  </si>
  <si>
    <t>SVEUKUPNO PRIHODI</t>
  </si>
  <si>
    <t xml:space="preserve">                           PRIHODI PO IZVORIMA FINANCIIRANJA </t>
  </si>
  <si>
    <t>Opći prihodi i primici</t>
  </si>
  <si>
    <t>Udžbenici</t>
  </si>
  <si>
    <t>Knjige</t>
  </si>
  <si>
    <t>Izvještaj je usvojen na sjednici školskog odbora: 25.ožujka 2025.godine</t>
  </si>
  <si>
    <t>Klasa: 007-03/25-01/1</t>
  </si>
  <si>
    <t>Ur.broj: 2198-1-43-25-31</t>
  </si>
  <si>
    <t xml:space="preserve">v.d.ravnateljica škole: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</si>
</sst>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color theme="1"/>
      <name val="Arial"/>
      <family val="2"/>
      <charset val="238"/>
    </font>
    <font>
      <b/>
      <i/>
      <sz val="9"/>
      <color theme="1"/>
      <name val="Verdana"/>
      <family val="2"/>
      <charset val="238"/>
    </font>
    <font>
      <b/>
      <i/>
      <u/>
      <sz val="9"/>
      <color theme="1"/>
      <name val="Verdana"/>
      <family val="2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5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/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horizontal="right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2" fillId="0" borderId="0" xfId="0" applyFont="1"/>
    <xf numFmtId="0" fontId="25" fillId="0" borderId="11" xfId="0" applyFont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left" wrapText="1"/>
    </xf>
    <xf numFmtId="4" fontId="25" fillId="33" borderId="10" xfId="0" applyNumberFormat="1" applyFont="1" applyFill="1" applyBorder="1" applyAlignment="1">
      <alignment horizontal="right" wrapText="1"/>
    </xf>
    <xf numFmtId="4" fontId="26" fillId="33" borderId="10" xfId="0" applyNumberFormat="1" applyFont="1" applyFill="1" applyBorder="1" applyAlignment="1">
      <alignment horizontal="right" wrapText="1" indent="1"/>
    </xf>
    <xf numFmtId="4" fontId="26" fillId="33" borderId="10" xfId="0" applyNumberFormat="1" applyFont="1" applyFill="1" applyBorder="1" applyAlignment="1">
      <alignment horizontal="right" wrapText="1"/>
    </xf>
    <xf numFmtId="4" fontId="25" fillId="33" borderId="10" xfId="0" applyNumberFormat="1" applyFont="1" applyFill="1" applyBorder="1" applyAlignment="1">
      <alignment horizontal="right" wrapText="1" indent="1"/>
    </xf>
    <xf numFmtId="0" fontId="26" fillId="33" borderId="12" xfId="0" applyFont="1" applyFill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4" fontId="25" fillId="33" borderId="11" xfId="0" applyNumberFormat="1" applyFont="1" applyFill="1" applyBorder="1" applyAlignment="1">
      <alignment horizontal="right" wrapText="1"/>
    </xf>
    <xf numFmtId="4" fontId="25" fillId="33" borderId="0" xfId="0" applyNumberFormat="1" applyFont="1" applyFill="1" applyBorder="1" applyAlignment="1">
      <alignment horizontal="right" wrapText="1" indent="1"/>
    </xf>
    <xf numFmtId="4" fontId="28" fillId="33" borderId="0" xfId="0" applyNumberFormat="1" applyFont="1" applyFill="1" applyBorder="1" applyAlignment="1">
      <alignment horizontal="right" wrapText="1" indent="1"/>
    </xf>
    <xf numFmtId="0" fontId="25" fillId="33" borderId="11" xfId="0" applyFont="1" applyFill="1" applyBorder="1" applyAlignment="1">
      <alignment horizontal="left" wrapText="1"/>
    </xf>
    <xf numFmtId="0" fontId="3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 wrapText="1"/>
    </xf>
    <xf numFmtId="0" fontId="30" fillId="0" borderId="13" xfId="0" applyFont="1" applyBorder="1" applyAlignment="1">
      <alignment horizontal="left" vertical="center"/>
    </xf>
    <xf numFmtId="0" fontId="25" fillId="35" borderId="11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left" wrapText="1"/>
    </xf>
    <xf numFmtId="4" fontId="25" fillId="33" borderId="16" xfId="0" applyNumberFormat="1" applyFont="1" applyFill="1" applyBorder="1" applyAlignment="1">
      <alignment horizontal="right" wrapText="1"/>
    </xf>
    <xf numFmtId="0" fontId="25" fillId="33" borderId="22" xfId="0" applyFont="1" applyFill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32" fillId="0" borderId="0" xfId="0" applyNumberFormat="1" applyFont="1" applyBorder="1" applyAlignment="1"/>
    <xf numFmtId="4" fontId="27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wrapText="1"/>
    </xf>
    <xf numFmtId="0" fontId="32" fillId="0" borderId="0" xfId="0" applyNumberFormat="1" applyFont="1" applyBorder="1" applyAlignment="1">
      <alignment horizontal="center"/>
    </xf>
    <xf numFmtId="0" fontId="32" fillId="0" borderId="0" xfId="0" applyNumberFormat="1" applyFont="1" applyBorder="1"/>
    <xf numFmtId="3" fontId="27" fillId="0" borderId="0" xfId="0" applyNumberFormat="1" applyFont="1" applyFill="1" applyBorder="1" applyAlignment="1">
      <alignment horizontal="left" vertical="center" wrapText="1"/>
    </xf>
    <xf numFmtId="0" fontId="25" fillId="35" borderId="23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>
      <alignment horizontal="left" vertical="center" wrapText="1"/>
    </xf>
    <xf numFmtId="4" fontId="25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indent="1"/>
    </xf>
    <xf numFmtId="0" fontId="25" fillId="0" borderId="11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5" fillId="0" borderId="11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left" wrapText="1"/>
    </xf>
    <xf numFmtId="0" fontId="25" fillId="36" borderId="10" xfId="0" applyFont="1" applyFill="1" applyBorder="1" applyAlignment="1">
      <alignment horizontal="left" wrapText="1"/>
    </xf>
    <xf numFmtId="4" fontId="25" fillId="36" borderId="10" xfId="0" applyNumberFormat="1" applyFont="1" applyFill="1" applyBorder="1" applyAlignment="1">
      <alignment horizontal="right" wrapText="1"/>
    </xf>
    <xf numFmtId="4" fontId="25" fillId="36" borderId="11" xfId="0" applyNumberFormat="1" applyFont="1" applyFill="1" applyBorder="1" applyAlignment="1">
      <alignment horizontal="right" wrapText="1"/>
    </xf>
    <xf numFmtId="4" fontId="25" fillId="36" borderId="10" xfId="0" applyNumberFormat="1" applyFont="1" applyFill="1" applyBorder="1" applyAlignment="1">
      <alignment horizontal="right" wrapText="1" indent="1"/>
    </xf>
    <xf numFmtId="0" fontId="25" fillId="36" borderId="1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left" wrapText="1"/>
    </xf>
    <xf numFmtId="4" fontId="25" fillId="0" borderId="10" xfId="0" applyNumberFormat="1" applyFont="1" applyFill="1" applyBorder="1" applyAlignment="1">
      <alignment horizontal="right" wrapText="1"/>
    </xf>
    <xf numFmtId="0" fontId="22" fillId="0" borderId="0" xfId="0" applyFont="1" applyFill="1" applyAlignment="1">
      <alignment horizontal="left" wrapText="1"/>
    </xf>
    <xf numFmtId="0" fontId="25" fillId="35" borderId="12" xfId="0" applyFont="1" applyFill="1" applyBorder="1" applyAlignment="1">
      <alignment horizontal="left" wrapText="1"/>
    </xf>
    <xf numFmtId="4" fontId="26" fillId="36" borderId="10" xfId="0" applyNumberFormat="1" applyFont="1" applyFill="1" applyBorder="1" applyAlignment="1">
      <alignment horizontal="right" wrapText="1"/>
    </xf>
    <xf numFmtId="0" fontId="25" fillId="35" borderId="24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wrapText="1"/>
    </xf>
    <xf numFmtId="0" fontId="25" fillId="33" borderId="10" xfId="0" applyNumberFormat="1" applyFont="1" applyFill="1" applyBorder="1" applyAlignment="1">
      <alignment horizontal="center" wrapText="1"/>
    </xf>
    <xf numFmtId="4" fontId="25" fillId="33" borderId="10" xfId="0" applyNumberFormat="1" applyFont="1" applyFill="1" applyBorder="1" applyAlignment="1">
      <alignment wrapText="1"/>
    </xf>
    <xf numFmtId="0" fontId="25" fillId="34" borderId="12" xfId="0" applyFont="1" applyFill="1" applyBorder="1" applyAlignment="1">
      <alignment horizontal="left" wrapText="1"/>
    </xf>
    <xf numFmtId="4" fontId="25" fillId="34" borderId="10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indent="1"/>
    </xf>
    <xf numFmtId="0" fontId="32" fillId="0" borderId="0" xfId="0" applyFont="1" applyFill="1" applyBorder="1" applyAlignment="1" applyProtection="1">
      <alignment horizontal="left" vertical="center" wrapText="1"/>
    </xf>
    <xf numFmtId="0" fontId="36" fillId="0" borderId="0" xfId="0" applyFont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25" fillId="36" borderId="28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5" fillId="33" borderId="30" xfId="0" applyFont="1" applyFill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25" fillId="36" borderId="2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4" fontId="25" fillId="33" borderId="11" xfId="0" applyNumberFormat="1" applyFont="1" applyFill="1" applyBorder="1" applyAlignment="1">
      <alignment wrapText="1"/>
    </xf>
    <xf numFmtId="4" fontId="26" fillId="33" borderId="10" xfId="0" applyNumberFormat="1" applyFont="1" applyFill="1" applyBorder="1" applyAlignment="1">
      <alignment wrapText="1"/>
    </xf>
    <xf numFmtId="4" fontId="25" fillId="36" borderId="10" xfId="0" applyNumberFormat="1" applyFont="1" applyFill="1" applyBorder="1" applyAlignment="1">
      <alignment wrapText="1"/>
    </xf>
    <xf numFmtId="4" fontId="25" fillId="34" borderId="10" xfId="0" applyNumberFormat="1" applyFont="1" applyFill="1" applyBorder="1" applyAlignment="1">
      <alignment wrapText="1"/>
    </xf>
    <xf numFmtId="4" fontId="22" fillId="0" borderId="0" xfId="0" applyNumberFormat="1" applyFont="1" applyAlignment="1">
      <alignment wrapText="1"/>
    </xf>
    <xf numFmtId="4" fontId="26" fillId="0" borderId="10" xfId="0" applyNumberFormat="1" applyFont="1" applyFill="1" applyBorder="1" applyAlignment="1">
      <alignment wrapText="1"/>
    </xf>
    <xf numFmtId="4" fontId="25" fillId="0" borderId="10" xfId="0" applyNumberFormat="1" applyFont="1" applyFill="1" applyBorder="1" applyAlignment="1">
      <alignment horizontal="right" wrapText="1" indent="1"/>
    </xf>
    <xf numFmtId="0" fontId="25" fillId="36" borderId="34" xfId="0" applyFont="1" applyFill="1" applyBorder="1" applyAlignment="1">
      <alignment horizontal="left" wrapText="1"/>
    </xf>
    <xf numFmtId="4" fontId="25" fillId="36" borderId="34" xfId="0" applyNumberFormat="1" applyFont="1" applyFill="1" applyBorder="1" applyAlignment="1">
      <alignment horizontal="right" wrapText="1"/>
    </xf>
    <xf numFmtId="0" fontId="22" fillId="0" borderId="0" xfId="0" applyFont="1" applyFill="1"/>
    <xf numFmtId="4" fontId="25" fillId="36" borderId="32" xfId="0" applyNumberFormat="1" applyFont="1" applyFill="1" applyBorder="1" applyAlignment="1">
      <alignment horizontal="right" wrapText="1" indent="1"/>
    </xf>
    <xf numFmtId="4" fontId="25" fillId="0" borderId="11" xfId="0" applyNumberFormat="1" applyFont="1" applyFill="1" applyBorder="1" applyAlignment="1">
      <alignment horizontal="right" wrapText="1" indent="1"/>
    </xf>
    <xf numFmtId="4" fontId="26" fillId="0" borderId="11" xfId="0" applyNumberFormat="1" applyFont="1" applyFill="1" applyBorder="1" applyAlignment="1">
      <alignment horizontal="right" wrapText="1"/>
    </xf>
    <xf numFmtId="4" fontId="25" fillId="0" borderId="13" xfId="0" applyNumberFormat="1" applyFont="1" applyFill="1" applyBorder="1" applyAlignment="1">
      <alignment horizontal="right" wrapText="1" indent="1"/>
    </xf>
    <xf numFmtId="4" fontId="25" fillId="0" borderId="16" xfId="0" applyNumberFormat="1" applyFont="1" applyFill="1" applyBorder="1" applyAlignment="1">
      <alignment horizontal="right" wrapText="1"/>
    </xf>
    <xf numFmtId="4" fontId="25" fillId="33" borderId="32" xfId="0" applyNumberFormat="1" applyFont="1" applyFill="1" applyBorder="1" applyAlignment="1">
      <alignment horizontal="right" wrapText="1" indent="1"/>
    </xf>
    <xf numFmtId="4" fontId="26" fillId="33" borderId="32" xfId="0" applyNumberFormat="1" applyFont="1" applyFill="1" applyBorder="1" applyAlignment="1">
      <alignment horizontal="right" wrapText="1"/>
    </xf>
    <xf numFmtId="4" fontId="25" fillId="36" borderId="11" xfId="0" applyNumberFormat="1" applyFont="1" applyFill="1" applyBorder="1" applyAlignment="1">
      <alignment horizontal="right" wrapText="1" indent="1"/>
    </xf>
    <xf numFmtId="4" fontId="25" fillId="33" borderId="11" xfId="0" applyNumberFormat="1" applyFont="1" applyFill="1" applyBorder="1" applyAlignment="1">
      <alignment horizontal="right" wrapText="1" indent="1"/>
    </xf>
    <xf numFmtId="4" fontId="26" fillId="33" borderId="11" xfId="0" applyNumberFormat="1" applyFont="1" applyFill="1" applyBorder="1" applyAlignment="1">
      <alignment horizontal="right" wrapText="1"/>
    </xf>
    <xf numFmtId="4" fontId="25" fillId="33" borderId="32" xfId="0" applyNumberFormat="1" applyFont="1" applyFill="1" applyBorder="1" applyAlignment="1">
      <alignment horizontal="right" wrapText="1"/>
    </xf>
    <xf numFmtId="0" fontId="25" fillId="36" borderId="33" xfId="0" applyFont="1" applyFill="1" applyBorder="1" applyAlignment="1">
      <alignment horizontal="left" wrapText="1"/>
    </xf>
    <xf numFmtId="4" fontId="25" fillId="36" borderId="33" xfId="0" applyNumberFormat="1" applyFont="1" applyFill="1" applyBorder="1" applyAlignment="1">
      <alignment horizontal="right" wrapText="1"/>
    </xf>
    <xf numFmtId="4" fontId="25" fillId="36" borderId="32" xfId="0" applyNumberFormat="1" applyFont="1" applyFill="1" applyBorder="1" applyAlignment="1">
      <alignment horizontal="right" wrapText="1"/>
    </xf>
    <xf numFmtId="4" fontId="25" fillId="36" borderId="16" xfId="0" applyNumberFormat="1" applyFont="1" applyFill="1" applyBorder="1" applyAlignment="1">
      <alignment horizontal="right" wrapText="1"/>
    </xf>
    <xf numFmtId="4" fontId="31" fillId="0" borderId="11" xfId="0" applyNumberFormat="1" applyFont="1" applyFill="1" applyBorder="1" applyAlignment="1">
      <alignment horizontal="right" wrapText="1"/>
    </xf>
    <xf numFmtId="0" fontId="23" fillId="0" borderId="0" xfId="0" applyFont="1"/>
    <xf numFmtId="2" fontId="25" fillId="33" borderId="10" xfId="0" applyNumberFormat="1" applyFont="1" applyFill="1" applyBorder="1" applyAlignment="1">
      <alignment wrapText="1"/>
    </xf>
    <xf numFmtId="4" fontId="37" fillId="33" borderId="10" xfId="0" applyNumberFormat="1" applyFont="1" applyFill="1" applyBorder="1" applyAlignment="1">
      <alignment horizontal="right" wrapText="1"/>
    </xf>
    <xf numFmtId="0" fontId="30" fillId="36" borderId="11" xfId="0" applyFont="1" applyFill="1" applyBorder="1" applyAlignment="1">
      <alignment horizontal="left" wrapText="1"/>
    </xf>
    <xf numFmtId="2" fontId="25" fillId="36" borderId="10" xfId="0" applyNumberFormat="1" applyFont="1" applyFill="1" applyBorder="1" applyAlignment="1">
      <alignment wrapText="1"/>
    </xf>
    <xf numFmtId="0" fontId="30" fillId="36" borderId="19" xfId="0" applyFont="1" applyFill="1" applyBorder="1" applyAlignment="1">
      <alignment horizontal="left" wrapText="1"/>
    </xf>
    <xf numFmtId="4" fontId="25" fillId="36" borderId="33" xfId="0" applyNumberFormat="1" applyFont="1" applyFill="1" applyBorder="1" applyAlignment="1">
      <alignment wrapText="1"/>
    </xf>
    <xf numFmtId="4" fontId="26" fillId="0" borderId="10" xfId="0" applyNumberFormat="1" applyFont="1" applyFill="1" applyBorder="1" applyAlignment="1">
      <alignment horizontal="right" wrapText="1"/>
    </xf>
    <xf numFmtId="4" fontId="26" fillId="0" borderId="16" xfId="0" applyNumberFormat="1" applyFont="1" applyFill="1" applyBorder="1" applyAlignment="1">
      <alignment horizontal="right" wrapText="1"/>
    </xf>
    <xf numFmtId="4" fontId="26" fillId="0" borderId="10" xfId="0" applyNumberFormat="1" applyFont="1" applyFill="1" applyBorder="1" applyAlignment="1">
      <alignment horizontal="right" wrapText="1" indent="1"/>
    </xf>
    <xf numFmtId="4" fontId="25" fillId="0" borderId="1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left" wrapText="1"/>
    </xf>
    <xf numFmtId="4" fontId="0" fillId="0" borderId="0" xfId="0" applyNumberFormat="1"/>
    <xf numFmtId="4" fontId="25" fillId="0" borderId="32" xfId="0" applyNumberFormat="1" applyFont="1" applyFill="1" applyBorder="1" applyAlignment="1">
      <alignment wrapText="1"/>
    </xf>
    <xf numFmtId="4" fontId="27" fillId="0" borderId="0" xfId="0" applyNumberFormat="1" applyFont="1" applyAlignment="1">
      <alignment horizontal="right" wrapText="1"/>
    </xf>
    <xf numFmtId="4" fontId="22" fillId="0" borderId="0" xfId="0" applyNumberFormat="1" applyFont="1"/>
    <xf numFmtId="4" fontId="38" fillId="36" borderId="15" xfId="0" applyNumberFormat="1" applyFont="1" applyFill="1" applyBorder="1" applyAlignment="1">
      <alignment horizontal="right" wrapText="1"/>
    </xf>
    <xf numFmtId="4" fontId="38" fillId="36" borderId="11" xfId="0" applyNumberFormat="1" applyFont="1" applyFill="1" applyBorder="1" applyAlignment="1">
      <alignment horizontal="right" wrapText="1"/>
    </xf>
    <xf numFmtId="3" fontId="40" fillId="0" borderId="0" xfId="0" applyNumberFormat="1" applyFont="1" applyBorder="1" applyAlignment="1">
      <alignment wrapText="1"/>
    </xf>
    <xf numFmtId="0" fontId="41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3" fontId="27" fillId="0" borderId="0" xfId="0" applyNumberFormat="1" applyFont="1" applyFill="1" applyBorder="1" applyAlignment="1">
      <alignment horizontal="left" vertical="center" wrapText="1"/>
    </xf>
    <xf numFmtId="4" fontId="25" fillId="36" borderId="16" xfId="0" applyNumberFormat="1" applyFont="1" applyFill="1" applyBorder="1" applyAlignment="1">
      <alignment horizontal="right" wrapText="1" indent="1"/>
    </xf>
    <xf numFmtId="4" fontId="31" fillId="36" borderId="16" xfId="0" applyNumberFormat="1" applyFont="1" applyFill="1" applyBorder="1" applyAlignment="1">
      <alignment horizontal="right" wrapText="1"/>
    </xf>
    <xf numFmtId="4" fontId="26" fillId="33" borderId="11" xfId="0" applyNumberFormat="1" applyFont="1" applyFill="1" applyBorder="1" applyAlignment="1">
      <alignment horizontal="right" wrapText="1" indent="1"/>
    </xf>
    <xf numFmtId="4" fontId="26" fillId="0" borderId="11" xfId="0" applyNumberFormat="1" applyFont="1" applyFill="1" applyBorder="1" applyAlignment="1">
      <alignment horizontal="right" wrapText="1" indent="1"/>
    </xf>
    <xf numFmtId="4" fontId="32" fillId="0" borderId="11" xfId="0" applyNumberFormat="1" applyFont="1" applyFill="1" applyBorder="1" applyAlignment="1">
      <alignment horizontal="right" wrapText="1"/>
    </xf>
    <xf numFmtId="3" fontId="39" fillId="0" borderId="0" xfId="0" applyNumberFormat="1" applyFont="1" applyBorder="1" applyAlignment="1">
      <alignment wrapText="1"/>
    </xf>
    <xf numFmtId="2" fontId="26" fillId="33" borderId="10" xfId="0" applyNumberFormat="1" applyFont="1" applyFill="1" applyBorder="1" applyAlignment="1">
      <alignment horizontal="right" wrapText="1"/>
    </xf>
    <xf numFmtId="4" fontId="26" fillId="33" borderId="33" xfId="0" applyNumberFormat="1" applyFont="1" applyFill="1" applyBorder="1" applyAlignment="1">
      <alignment horizontal="right" wrapText="1"/>
    </xf>
    <xf numFmtId="4" fontId="26" fillId="0" borderId="36" xfId="0" applyNumberFormat="1" applyFont="1" applyFill="1" applyBorder="1" applyAlignment="1">
      <alignment horizontal="right" wrapText="1"/>
    </xf>
    <xf numFmtId="0" fontId="25" fillId="36" borderId="3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left" wrapText="1"/>
    </xf>
    <xf numFmtId="0" fontId="26" fillId="33" borderId="10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left" wrapText="1"/>
    </xf>
    <xf numFmtId="0" fontId="25" fillId="36" borderId="32" xfId="0" applyFont="1" applyFill="1" applyBorder="1" applyAlignment="1">
      <alignment horizontal="left" wrapText="1"/>
    </xf>
    <xf numFmtId="0" fontId="25" fillId="0" borderId="21" xfId="0" applyFont="1" applyFill="1" applyBorder="1" applyAlignment="1">
      <alignment horizontal="left" wrapText="1"/>
    </xf>
    <xf numFmtId="0" fontId="26" fillId="0" borderId="21" xfId="0" applyFont="1" applyFill="1" applyBorder="1" applyAlignment="1">
      <alignment horizontal="left" wrapText="1"/>
    </xf>
    <xf numFmtId="0" fontId="25" fillId="36" borderId="21" xfId="0" applyFont="1" applyFill="1" applyBorder="1" applyAlignment="1">
      <alignment horizontal="left" wrapText="1"/>
    </xf>
    <xf numFmtId="0" fontId="26" fillId="33" borderId="32" xfId="0" applyFont="1" applyFill="1" applyBorder="1" applyAlignment="1">
      <alignment horizontal="left" wrapText="1"/>
    </xf>
    <xf numFmtId="0" fontId="26" fillId="33" borderId="21" xfId="0" applyFont="1" applyFill="1" applyBorder="1" applyAlignment="1">
      <alignment horizontal="left" wrapText="1"/>
    </xf>
    <xf numFmtId="0" fontId="25" fillId="33" borderId="32" xfId="0" applyFont="1" applyFill="1" applyBorder="1" applyAlignment="1">
      <alignment horizontal="left" wrapText="1"/>
    </xf>
    <xf numFmtId="0" fontId="25" fillId="36" borderId="22" xfId="0" applyFont="1" applyFill="1" applyBorder="1" applyAlignment="1">
      <alignment horizontal="left" wrapText="1"/>
    </xf>
    <xf numFmtId="0" fontId="27" fillId="0" borderId="40" xfId="0" applyFont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30" fillId="0" borderId="14" xfId="0" applyFont="1" applyBorder="1" applyAlignment="1">
      <alignment horizontal="left"/>
    </xf>
    <xf numFmtId="0" fontId="27" fillId="0" borderId="14" xfId="0" applyFont="1" applyBorder="1" applyAlignment="1">
      <alignment horizontal="right" wrapText="1"/>
    </xf>
    <xf numFmtId="0" fontId="27" fillId="0" borderId="14" xfId="0" applyFont="1" applyBorder="1"/>
    <xf numFmtId="0" fontId="30" fillId="36" borderId="39" xfId="0" applyFont="1" applyFill="1" applyBorder="1" applyAlignment="1">
      <alignment vertical="center" wrapText="1"/>
    </xf>
    <xf numFmtId="0" fontId="30" fillId="0" borderId="11" xfId="0" applyFont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1" xfId="0" applyFont="1" applyFill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0" fillId="0" borderId="14" xfId="0" applyFont="1" applyFill="1" applyBorder="1" applyAlignment="1">
      <alignment horizontal="left" wrapText="1"/>
    </xf>
    <xf numFmtId="0" fontId="27" fillId="0" borderId="38" xfId="0" applyFont="1" applyBorder="1" applyAlignment="1">
      <alignment horizontal="center" wrapText="1"/>
    </xf>
    <xf numFmtId="0" fontId="27" fillId="0" borderId="14" xfId="0" applyFont="1" applyFill="1" applyBorder="1" applyAlignment="1">
      <alignment horizontal="right" wrapText="1"/>
    </xf>
    <xf numFmtId="0" fontId="27" fillId="0" borderId="14" xfId="0" applyFont="1" applyBorder="1" applyAlignment="1">
      <alignment horizontal="right"/>
    </xf>
    <xf numFmtId="0" fontId="30" fillId="0" borderId="38" xfId="0" applyFont="1" applyBorder="1" applyAlignment="1">
      <alignment horizontal="left"/>
    </xf>
    <xf numFmtId="4" fontId="26" fillId="33" borderId="16" xfId="0" applyNumberFormat="1" applyFont="1" applyFill="1" applyBorder="1" applyAlignment="1">
      <alignment horizontal="right" wrapText="1" indent="1"/>
    </xf>
    <xf numFmtId="4" fontId="25" fillId="34" borderId="11" xfId="0" applyNumberFormat="1" applyFont="1" applyFill="1" applyBorder="1" applyAlignment="1">
      <alignment horizontal="right" wrapText="1"/>
    </xf>
    <xf numFmtId="4" fontId="25" fillId="34" borderId="11" xfId="0" applyNumberFormat="1" applyFont="1" applyFill="1" applyBorder="1" applyAlignment="1">
      <alignment horizontal="right" wrapText="1" indent="1"/>
    </xf>
    <xf numFmtId="4" fontId="26" fillId="34" borderId="11" xfId="0" applyNumberFormat="1" applyFont="1" applyFill="1" applyBorder="1" applyAlignment="1">
      <alignment horizontal="right" wrapText="1"/>
    </xf>
    <xf numFmtId="0" fontId="30" fillId="36" borderId="11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left" wrapText="1"/>
    </xf>
    <xf numFmtId="0" fontId="30" fillId="36" borderId="14" xfId="0" applyFont="1" applyFill="1" applyBorder="1" applyAlignment="1">
      <alignment horizontal="left"/>
    </xf>
    <xf numFmtId="0" fontId="30" fillId="36" borderId="11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 wrapText="1"/>
    </xf>
    <xf numFmtId="4" fontId="25" fillId="34" borderId="10" xfId="0" applyNumberFormat="1" applyFont="1" applyFill="1" applyBorder="1" applyAlignment="1">
      <alignment horizontal="right" wrapText="1" indent="1"/>
    </xf>
    <xf numFmtId="0" fontId="27" fillId="36" borderId="11" xfId="0" applyFont="1" applyFill="1" applyBorder="1" applyAlignment="1">
      <alignment horizontal="center" wrapText="1"/>
    </xf>
    <xf numFmtId="4" fontId="25" fillId="33" borderId="41" xfId="0" applyNumberFormat="1" applyFont="1" applyFill="1" applyBorder="1" applyAlignment="1">
      <alignment horizontal="right" wrapText="1" indent="1"/>
    </xf>
    <xf numFmtId="4" fontId="26" fillId="33" borderId="42" xfId="0" applyNumberFormat="1" applyFont="1" applyFill="1" applyBorder="1" applyAlignment="1">
      <alignment horizontal="right" wrapText="1"/>
    </xf>
    <xf numFmtId="4" fontId="25" fillId="36" borderId="19" xfId="0" applyNumberFormat="1" applyFont="1" applyFill="1" applyBorder="1" applyAlignment="1">
      <alignment horizontal="right" wrapText="1" indent="1"/>
    </xf>
    <xf numFmtId="4" fontId="31" fillId="36" borderId="19" xfId="0" applyNumberFormat="1" applyFont="1" applyFill="1" applyBorder="1" applyAlignment="1">
      <alignment horizontal="right" wrapText="1"/>
    </xf>
    <xf numFmtId="4" fontId="25" fillId="36" borderId="19" xfId="0" applyNumberFormat="1" applyFont="1" applyFill="1" applyBorder="1" applyAlignment="1">
      <alignment horizontal="right" wrapText="1"/>
    </xf>
    <xf numFmtId="0" fontId="27" fillId="36" borderId="11" xfId="0" applyFont="1" applyFill="1" applyBorder="1" applyAlignment="1">
      <alignment horizontal="center"/>
    </xf>
    <xf numFmtId="0" fontId="30" fillId="34" borderId="14" xfId="0" applyFont="1" applyFill="1" applyBorder="1" applyAlignment="1">
      <alignment horizontal="left" wrapText="1"/>
    </xf>
    <xf numFmtId="0" fontId="30" fillId="34" borderId="11" xfId="0" applyFont="1" applyFill="1" applyBorder="1" applyAlignment="1">
      <alignment horizontal="center" wrapText="1"/>
    </xf>
    <xf numFmtId="0" fontId="25" fillId="34" borderId="41" xfId="0" applyFont="1" applyFill="1" applyBorder="1" applyAlignment="1">
      <alignment horizontal="left" wrapText="1"/>
    </xf>
    <xf numFmtId="0" fontId="22" fillId="34" borderId="0" xfId="0" applyFont="1" applyFill="1" applyAlignment="1">
      <alignment horizontal="left" wrapText="1"/>
    </xf>
    <xf numFmtId="0" fontId="26" fillId="34" borderId="21" xfId="0" applyFont="1" applyFill="1" applyBorder="1" applyAlignment="1">
      <alignment horizontal="left" wrapText="1"/>
    </xf>
    <xf numFmtId="0" fontId="25" fillId="34" borderId="21" xfId="0" applyFont="1" applyFill="1" applyBorder="1" applyAlignment="1">
      <alignment horizontal="left" wrapText="1"/>
    </xf>
    <xf numFmtId="0" fontId="27" fillId="0" borderId="40" xfId="0" applyFont="1" applyBorder="1" applyAlignment="1">
      <alignment horizontal="right"/>
    </xf>
    <xf numFmtId="0" fontId="27" fillId="0" borderId="19" xfId="0" applyFont="1" applyBorder="1" applyAlignment="1">
      <alignment horizontal="center"/>
    </xf>
    <xf numFmtId="4" fontId="26" fillId="33" borderId="13" xfId="0" applyNumberFormat="1" applyFont="1" applyFill="1" applyBorder="1" applyAlignment="1">
      <alignment horizontal="right" wrapText="1" indent="1"/>
    </xf>
    <xf numFmtId="0" fontId="25" fillId="36" borderId="44" xfId="0" applyFont="1" applyFill="1" applyBorder="1" applyAlignment="1">
      <alignment horizontal="left" wrapText="1"/>
    </xf>
    <xf numFmtId="4" fontId="25" fillId="36" borderId="43" xfId="0" applyNumberFormat="1" applyFont="1" applyFill="1" applyBorder="1" applyAlignment="1">
      <alignment horizontal="right" wrapText="1"/>
    </xf>
    <xf numFmtId="0" fontId="30" fillId="0" borderId="40" xfId="0" applyFont="1" applyBorder="1" applyAlignment="1">
      <alignment horizontal="left"/>
    </xf>
    <xf numFmtId="4" fontId="25" fillId="33" borderId="33" xfId="0" applyNumberFormat="1" applyFont="1" applyFill="1" applyBorder="1" applyAlignment="1">
      <alignment horizontal="right" wrapText="1" indent="1"/>
    </xf>
    <xf numFmtId="4" fontId="25" fillId="33" borderId="33" xfId="0" applyNumberFormat="1" applyFont="1" applyFill="1" applyBorder="1" applyAlignment="1">
      <alignment horizontal="right" wrapText="1"/>
    </xf>
    <xf numFmtId="0" fontId="45" fillId="36" borderId="14" xfId="0" applyFont="1" applyFill="1" applyBorder="1" applyAlignment="1">
      <alignment horizontal="right" wrapText="1"/>
    </xf>
    <xf numFmtId="0" fontId="45" fillId="36" borderId="11" xfId="0" applyFont="1" applyFill="1" applyBorder="1" applyAlignment="1">
      <alignment horizontal="center" wrapText="1"/>
    </xf>
    <xf numFmtId="0" fontId="46" fillId="36" borderId="10" xfId="0" applyFont="1" applyFill="1" applyBorder="1" applyAlignment="1">
      <alignment horizontal="center" vertical="center" wrapText="1"/>
    </xf>
    <xf numFmtId="0" fontId="45" fillId="36" borderId="14" xfId="0" applyFont="1" applyFill="1" applyBorder="1"/>
    <xf numFmtId="0" fontId="46" fillId="36" borderId="33" xfId="0" applyFont="1" applyFill="1" applyBorder="1" applyAlignment="1">
      <alignment horizontal="center" vertical="center" wrapText="1"/>
    </xf>
    <xf numFmtId="0" fontId="45" fillId="36" borderId="11" xfId="0" applyFont="1" applyFill="1" applyBorder="1" applyAlignment="1">
      <alignment horizontal="center"/>
    </xf>
    <xf numFmtId="0" fontId="46" fillId="36" borderId="21" xfId="0" applyFont="1" applyFill="1" applyBorder="1" applyAlignment="1">
      <alignment horizontal="center" vertical="center" wrapText="1"/>
    </xf>
    <xf numFmtId="0" fontId="45" fillId="36" borderId="14" xfId="0" applyFont="1" applyFill="1" applyBorder="1" applyAlignment="1">
      <alignment horizontal="right"/>
    </xf>
    <xf numFmtId="0" fontId="45" fillId="36" borderId="40" xfId="0" applyFont="1" applyFill="1" applyBorder="1"/>
    <xf numFmtId="0" fontId="45" fillId="36" borderId="19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6" borderId="40" xfId="0" applyFont="1" applyFill="1" applyBorder="1" applyAlignment="1">
      <alignment horizontal="right" wrapText="1"/>
    </xf>
    <xf numFmtId="0" fontId="45" fillId="36" borderId="19" xfId="0" applyFont="1" applyFill="1" applyBorder="1" applyAlignment="1">
      <alignment horizontal="center" wrapText="1"/>
    </xf>
    <xf numFmtId="0" fontId="46" fillId="36" borderId="23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wrapText="1"/>
    </xf>
    <xf numFmtId="0" fontId="30" fillId="0" borderId="16" xfId="0" applyFont="1" applyBorder="1" applyAlignment="1">
      <alignment horizontal="center"/>
    </xf>
    <xf numFmtId="0" fontId="47" fillId="36" borderId="11" xfId="0" applyFont="1" applyFill="1" applyBorder="1" applyAlignment="1">
      <alignment horizontal="center"/>
    </xf>
    <xf numFmtId="0" fontId="45" fillId="36" borderId="14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center" wrapText="1"/>
    </xf>
    <xf numFmtId="0" fontId="25" fillId="34" borderId="45" xfId="0" applyFont="1" applyFill="1" applyBorder="1" applyAlignment="1">
      <alignment horizontal="left" wrapText="1"/>
    </xf>
    <xf numFmtId="0" fontId="26" fillId="34" borderId="45" xfId="0" applyFont="1" applyFill="1" applyBorder="1" applyAlignment="1">
      <alignment horizontal="left" wrapText="1"/>
    </xf>
    <xf numFmtId="0" fontId="30" fillId="36" borderId="46" xfId="0" applyFont="1" applyFill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left"/>
    </xf>
    <xf numFmtId="4" fontId="25" fillId="34" borderId="11" xfId="0" applyNumberFormat="1" applyFont="1" applyFill="1" applyBorder="1" applyAlignment="1">
      <alignment horizontal="center" vertical="center" wrapText="1"/>
    </xf>
    <xf numFmtId="0" fontId="25" fillId="33" borderId="47" xfId="0" applyFont="1" applyFill="1" applyBorder="1" applyAlignment="1">
      <alignment horizontal="left" wrapText="1"/>
    </xf>
    <xf numFmtId="4" fontId="25" fillId="33" borderId="47" xfId="0" applyNumberFormat="1" applyFont="1" applyFill="1" applyBorder="1" applyAlignment="1">
      <alignment horizontal="right" wrapText="1"/>
    </xf>
    <xf numFmtId="0" fontId="36" fillId="0" borderId="0" xfId="0" applyFont="1" applyBorder="1" applyAlignment="1">
      <alignment horizontal="left" indent="1"/>
    </xf>
    <xf numFmtId="0" fontId="30" fillId="0" borderId="0" xfId="0" applyFont="1" applyBorder="1" applyAlignment="1">
      <alignment horizontal="left" indent="1"/>
    </xf>
    <xf numFmtId="0" fontId="30" fillId="34" borderId="14" xfId="0" applyFont="1" applyFill="1" applyBorder="1" applyAlignment="1">
      <alignment horizontal="left"/>
    </xf>
    <xf numFmtId="0" fontId="30" fillId="34" borderId="11" xfId="0" applyFont="1" applyFill="1" applyBorder="1" applyAlignment="1">
      <alignment horizontal="center"/>
    </xf>
    <xf numFmtId="0" fontId="25" fillId="34" borderId="33" xfId="0" applyFont="1" applyFill="1" applyBorder="1" applyAlignment="1">
      <alignment horizontal="left" wrapText="1"/>
    </xf>
    <xf numFmtId="4" fontId="25" fillId="34" borderId="33" xfId="0" applyNumberFormat="1" applyFont="1" applyFill="1" applyBorder="1" applyAlignment="1">
      <alignment horizontal="right" wrapText="1"/>
    </xf>
    <xf numFmtId="0" fontId="27" fillId="34" borderId="14" xfId="0" applyFont="1" applyFill="1" applyBorder="1" applyAlignment="1">
      <alignment horizontal="right"/>
    </xf>
    <xf numFmtId="0" fontId="26" fillId="34" borderId="33" xfId="0" applyFont="1" applyFill="1" applyBorder="1" applyAlignment="1">
      <alignment horizontal="left" wrapText="1"/>
    </xf>
    <xf numFmtId="4" fontId="26" fillId="34" borderId="33" xfId="0" applyNumberFormat="1" applyFont="1" applyFill="1" applyBorder="1" applyAlignment="1">
      <alignment horizontal="right" wrapText="1"/>
    </xf>
    <xf numFmtId="0" fontId="22" fillId="34" borderId="0" xfId="0" applyFont="1" applyFill="1"/>
    <xf numFmtId="0" fontId="27" fillId="34" borderId="14" xfId="0" applyFont="1" applyFill="1" applyBorder="1" applyAlignment="1">
      <alignment horizontal="right" wrapText="1"/>
    </xf>
    <xf numFmtId="0" fontId="26" fillId="33" borderId="0" xfId="0" applyFont="1" applyFill="1" applyBorder="1" applyAlignment="1">
      <alignment horizontal="left" wrapText="1"/>
    </xf>
    <xf numFmtId="4" fontId="26" fillId="0" borderId="13" xfId="0" applyNumberFormat="1" applyFont="1" applyFill="1" applyBorder="1" applyAlignment="1">
      <alignment horizontal="right" wrapText="1" indent="1"/>
    </xf>
    <xf numFmtId="0" fontId="32" fillId="36" borderId="11" xfId="0" applyFont="1" applyFill="1" applyBorder="1" applyAlignment="1">
      <alignment horizontal="center"/>
    </xf>
    <xf numFmtId="4" fontId="31" fillId="36" borderId="13" xfId="0" applyNumberFormat="1" applyFont="1" applyFill="1" applyBorder="1" applyAlignment="1">
      <alignment horizontal="right" wrapText="1" indent="1"/>
    </xf>
    <xf numFmtId="4" fontId="32" fillId="36" borderId="16" xfId="0" applyNumberFormat="1" applyFont="1" applyFill="1" applyBorder="1" applyAlignment="1">
      <alignment horizontal="right" wrapText="1"/>
    </xf>
    <xf numFmtId="0" fontId="48" fillId="36" borderId="21" xfId="0" applyFont="1" applyFill="1" applyBorder="1" applyAlignment="1">
      <alignment horizontal="center" wrapText="1"/>
    </xf>
    <xf numFmtId="0" fontId="32" fillId="34" borderId="14" xfId="0" applyFont="1" applyFill="1" applyBorder="1"/>
    <xf numFmtId="0" fontId="32" fillId="34" borderId="11" xfId="0" applyFont="1" applyFill="1" applyBorder="1" applyAlignment="1">
      <alignment horizontal="center"/>
    </xf>
    <xf numFmtId="0" fontId="32" fillId="34" borderId="21" xfId="0" applyFont="1" applyFill="1" applyBorder="1" applyAlignment="1">
      <alignment horizontal="left" wrapText="1"/>
    </xf>
    <xf numFmtId="4" fontId="31" fillId="34" borderId="13" xfId="0" applyNumberFormat="1" applyFont="1" applyFill="1" applyBorder="1" applyAlignment="1">
      <alignment horizontal="right" wrapText="1" indent="1"/>
    </xf>
    <xf numFmtId="4" fontId="32" fillId="34" borderId="16" xfId="0" applyNumberFormat="1" applyFont="1" applyFill="1" applyBorder="1" applyAlignment="1">
      <alignment horizontal="right" wrapText="1"/>
    </xf>
    <xf numFmtId="0" fontId="31" fillId="36" borderId="14" xfId="0" applyFont="1" applyFill="1" applyBorder="1" applyAlignment="1">
      <alignment horizontal="left"/>
    </xf>
    <xf numFmtId="0" fontId="31" fillId="36" borderId="11" xfId="0" applyFont="1" applyFill="1" applyBorder="1" applyAlignment="1">
      <alignment horizontal="center"/>
    </xf>
    <xf numFmtId="0" fontId="31" fillId="34" borderId="14" xfId="0" applyFont="1" applyFill="1" applyBorder="1" applyAlignment="1">
      <alignment horizontal="left"/>
    </xf>
    <xf numFmtId="0" fontId="31" fillId="34" borderId="11" xfId="0" applyFont="1" applyFill="1" applyBorder="1" applyAlignment="1">
      <alignment horizontal="center"/>
    </xf>
    <xf numFmtId="0" fontId="31" fillId="34" borderId="21" xfId="0" applyFont="1" applyFill="1" applyBorder="1" applyAlignment="1">
      <alignment horizontal="left" wrapText="1"/>
    </xf>
    <xf numFmtId="4" fontId="31" fillId="34" borderId="16" xfId="0" applyNumberFormat="1" applyFont="1" applyFill="1" applyBorder="1" applyAlignment="1">
      <alignment horizontal="right" wrapText="1"/>
    </xf>
    <xf numFmtId="0" fontId="23" fillId="34" borderId="0" xfId="0" applyFont="1" applyFill="1"/>
    <xf numFmtId="0" fontId="48" fillId="36" borderId="11" xfId="0" applyFont="1" applyFill="1" applyBorder="1" applyAlignment="1">
      <alignment horizontal="center"/>
    </xf>
    <xf numFmtId="0" fontId="48" fillId="36" borderId="14" xfId="0" applyFont="1" applyFill="1" applyBorder="1" applyAlignment="1">
      <alignment horizontal="right"/>
    </xf>
    <xf numFmtId="0" fontId="48" fillId="36" borderId="14" xfId="0" applyFont="1" applyFill="1" applyBorder="1"/>
    <xf numFmtId="0" fontId="48" fillId="36" borderId="21" xfId="0" applyFont="1" applyFill="1" applyBorder="1" applyAlignment="1">
      <alignment horizontal="left" wrapText="1"/>
    </xf>
    <xf numFmtId="0" fontId="26" fillId="34" borderId="23" xfId="0" applyFont="1" applyFill="1" applyBorder="1" applyAlignment="1">
      <alignment horizontal="left" wrapText="1"/>
    </xf>
    <xf numFmtId="0" fontId="26" fillId="34" borderId="41" xfId="0" applyFont="1" applyFill="1" applyBorder="1" applyAlignment="1">
      <alignment horizontal="left" wrapText="1"/>
    </xf>
    <xf numFmtId="4" fontId="26" fillId="34" borderId="11" xfId="0" applyNumberFormat="1" applyFont="1" applyFill="1" applyBorder="1" applyAlignment="1">
      <alignment horizontal="right" wrapText="1" indent="1"/>
    </xf>
    <xf numFmtId="0" fontId="27" fillId="34" borderId="11" xfId="0" applyFont="1" applyFill="1" applyBorder="1" applyAlignment="1">
      <alignment horizontal="center" wrapText="1"/>
    </xf>
    <xf numFmtId="4" fontId="26" fillId="33" borderId="16" xfId="0" applyNumberFormat="1" applyFont="1" applyFill="1" applyBorder="1" applyAlignment="1">
      <alignment horizontal="right" wrapText="1"/>
    </xf>
    <xf numFmtId="0" fontId="25" fillId="35" borderId="17" xfId="0" applyFont="1" applyFill="1" applyBorder="1" applyAlignment="1">
      <alignment horizontal="center" vertical="center" wrapText="1"/>
    </xf>
    <xf numFmtId="4" fontId="25" fillId="35" borderId="10" xfId="0" applyNumberFormat="1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left"/>
    </xf>
    <xf numFmtId="0" fontId="25" fillId="35" borderId="10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left" wrapText="1"/>
    </xf>
    <xf numFmtId="4" fontId="25" fillId="33" borderId="42" xfId="0" applyNumberFormat="1" applyFont="1" applyFill="1" applyBorder="1" applyAlignment="1">
      <alignment horizontal="right" wrapText="1"/>
    </xf>
    <xf numFmtId="0" fontId="26" fillId="33" borderId="33" xfId="0" applyFont="1" applyFill="1" applyBorder="1" applyAlignment="1">
      <alignment horizontal="left" vertical="top" wrapText="1"/>
    </xf>
    <xf numFmtId="0" fontId="25" fillId="33" borderId="33" xfId="0" applyFont="1" applyFill="1" applyBorder="1" applyAlignment="1">
      <alignment horizontal="left" vertical="top"/>
    </xf>
    <xf numFmtId="4" fontId="25" fillId="36" borderId="0" xfId="0" applyNumberFormat="1" applyFont="1" applyFill="1" applyBorder="1" applyAlignment="1">
      <alignment horizontal="right" wrapText="1" indent="1"/>
    </xf>
    <xf numFmtId="0" fontId="26" fillId="34" borderId="11" xfId="0" applyFont="1" applyFill="1" applyBorder="1" applyAlignment="1">
      <alignment horizontal="left" wrapText="1"/>
    </xf>
    <xf numFmtId="0" fontId="25" fillId="34" borderId="11" xfId="0" applyFont="1" applyFill="1" applyBorder="1" applyAlignment="1">
      <alignment horizontal="left" wrapText="1"/>
    </xf>
    <xf numFmtId="0" fontId="45" fillId="36" borderId="40" xfId="0" applyFont="1" applyFill="1" applyBorder="1" applyAlignment="1">
      <alignment wrapText="1"/>
    </xf>
    <xf numFmtId="4" fontId="46" fillId="36" borderId="0" xfId="0" applyNumberFormat="1" applyFont="1" applyFill="1" applyBorder="1" applyAlignment="1">
      <alignment horizontal="right" wrapText="1"/>
    </xf>
    <xf numFmtId="4" fontId="49" fillId="36" borderId="15" xfId="0" applyNumberFormat="1" applyFont="1" applyFill="1" applyBorder="1" applyAlignment="1">
      <alignment horizontal="right" wrapText="1"/>
    </xf>
    <xf numFmtId="4" fontId="49" fillId="36" borderId="11" xfId="0" applyNumberFormat="1" applyFont="1" applyFill="1" applyBorder="1" applyAlignment="1">
      <alignment horizontal="right" wrapText="1"/>
    </xf>
    <xf numFmtId="0" fontId="50" fillId="36" borderId="0" xfId="0" applyFont="1" applyFill="1" applyAlignment="1">
      <alignment horizontal="left" wrapText="1"/>
    </xf>
    <xf numFmtId="4" fontId="46" fillId="36" borderId="42" xfId="0" applyNumberFormat="1" applyFont="1" applyFill="1" applyBorder="1" applyAlignment="1">
      <alignment horizontal="right" wrapText="1"/>
    </xf>
    <xf numFmtId="0" fontId="46" fillId="36" borderId="11" xfId="0" applyFont="1" applyFill="1" applyBorder="1" applyAlignment="1">
      <alignment horizontal="left" vertical="center" wrapText="1"/>
    </xf>
    <xf numFmtId="0" fontId="45" fillId="34" borderId="40" xfId="0" applyFont="1" applyFill="1" applyBorder="1" applyAlignment="1">
      <alignment wrapText="1"/>
    </xf>
    <xf numFmtId="0" fontId="45" fillId="34" borderId="19" xfId="0" applyFont="1" applyFill="1" applyBorder="1" applyAlignment="1">
      <alignment horizontal="center" wrapText="1"/>
    </xf>
    <xf numFmtId="4" fontId="46" fillId="34" borderId="0" xfId="0" applyNumberFormat="1" applyFont="1" applyFill="1" applyBorder="1" applyAlignment="1">
      <alignment horizontal="right" wrapText="1"/>
    </xf>
    <xf numFmtId="4" fontId="49" fillId="34" borderId="15" xfId="0" applyNumberFormat="1" applyFont="1" applyFill="1" applyBorder="1" applyAlignment="1">
      <alignment horizontal="right" wrapText="1"/>
    </xf>
    <xf numFmtId="4" fontId="49" fillId="34" borderId="11" xfId="0" applyNumberFormat="1" applyFont="1" applyFill="1" applyBorder="1" applyAlignment="1">
      <alignment horizontal="right" wrapText="1"/>
    </xf>
    <xf numFmtId="0" fontId="50" fillId="34" borderId="0" xfId="0" applyFont="1" applyFill="1" applyAlignment="1">
      <alignment horizontal="left" wrapText="1"/>
    </xf>
    <xf numFmtId="0" fontId="47" fillId="34" borderId="40" xfId="0" applyFont="1" applyFill="1" applyBorder="1" applyAlignment="1">
      <alignment wrapText="1"/>
    </xf>
    <xf numFmtId="0" fontId="26" fillId="34" borderId="23" xfId="0" applyFont="1" applyFill="1" applyBorder="1" applyAlignment="1">
      <alignment horizontal="left" vertical="center" wrapText="1"/>
    </xf>
    <xf numFmtId="0" fontId="26" fillId="34" borderId="23" xfId="0" applyFont="1" applyFill="1" applyBorder="1" applyAlignment="1">
      <alignment wrapText="1"/>
    </xf>
    <xf numFmtId="4" fontId="26" fillId="34" borderId="42" xfId="0" applyNumberFormat="1" applyFont="1" applyFill="1" applyBorder="1" applyAlignment="1">
      <alignment horizontal="right" wrapText="1"/>
    </xf>
    <xf numFmtId="4" fontId="25" fillId="34" borderId="42" xfId="0" applyNumberFormat="1" applyFont="1" applyFill="1" applyBorder="1" applyAlignment="1">
      <alignment horizontal="right" wrapText="1"/>
    </xf>
    <xf numFmtId="0" fontId="25" fillId="33" borderId="33" xfId="0" applyFont="1" applyFill="1" applyBorder="1" applyAlignment="1">
      <alignment horizontal="left" wrapText="1"/>
    </xf>
    <xf numFmtId="0" fontId="25" fillId="33" borderId="33" xfId="0" applyFont="1" applyFill="1" applyBorder="1" applyAlignment="1">
      <alignment horizontal="left" vertical="top" wrapText="1"/>
    </xf>
    <xf numFmtId="0" fontId="25" fillId="33" borderId="33" xfId="0" applyFont="1" applyFill="1" applyBorder="1" applyAlignment="1">
      <alignment horizontal="left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4" fontId="46" fillId="36" borderId="11" xfId="0" applyNumberFormat="1" applyFont="1" applyFill="1" applyBorder="1" applyAlignment="1">
      <alignment horizontal="right" wrapText="1" indent="1"/>
    </xf>
    <xf numFmtId="4" fontId="46" fillId="36" borderId="11" xfId="0" applyNumberFormat="1" applyFont="1" applyFill="1" applyBorder="1" applyAlignment="1">
      <alignment horizontal="right" wrapText="1"/>
    </xf>
    <xf numFmtId="0" fontId="46" fillId="36" borderId="21" xfId="0" applyFont="1" applyFill="1" applyBorder="1" applyAlignment="1">
      <alignment horizontal="center" wrapText="1"/>
    </xf>
    <xf numFmtId="0" fontId="51" fillId="34" borderId="0" xfId="0" applyFont="1" applyFill="1" applyAlignment="1">
      <alignment horizontal="left" wrapText="1"/>
    </xf>
    <xf numFmtId="0" fontId="25" fillId="35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27" fillId="35" borderId="26" xfId="0" applyFont="1" applyFill="1" applyBorder="1" applyAlignment="1">
      <alignment horizontal="center" vertical="center" wrapText="1"/>
    </xf>
    <xf numFmtId="0" fontId="27" fillId="35" borderId="27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3" fontId="27" fillId="0" borderId="0" xfId="0" applyNumberFormat="1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left"/>
    </xf>
    <xf numFmtId="4" fontId="27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ica2" displayName="Tablica2" ref="A5:D14" totalsRowShown="0" headerRowDxfId="8" dataDxfId="6" headerRowBorderDxfId="7" tableBorderDxfId="5" totalsRowBorderDxfId="4">
  <autoFilter ref="A5:D14" xr:uid="{00000000-0009-0000-0100-000002000000}"/>
  <tableColumns count="4">
    <tableColumn id="1" xr3:uid="{00000000-0010-0000-0000-000001000000}" name="PRIHODI I RASHODI " dataDxfId="3"/>
    <tableColumn id="2" xr3:uid="{00000000-0010-0000-0000-000002000000}" name="Izvršenje                               2023" dataDxfId="2"/>
    <tableColumn id="3" xr3:uid="{00000000-0010-0000-0000-000003000000}" name="Plan 2024. " dataDxfId="1"/>
    <tableColumn id="4" xr3:uid="{00000000-0010-0000-0000-000004000000}" name="Izvršenje                                                2024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5" zoomScale="120" zoomScaleNormal="120" workbookViewId="0">
      <selection activeCell="D13" sqref="D13"/>
    </sheetView>
  </sheetViews>
  <sheetFormatPr defaultRowHeight="10.5" x14ac:dyDescent="0.15"/>
  <cols>
    <col min="1" max="1" width="45.42578125" style="3" customWidth="1"/>
    <col min="2" max="2" width="24.28515625" style="3" customWidth="1"/>
    <col min="3" max="3" width="23" style="3" customWidth="1"/>
    <col min="4" max="4" width="32" style="3" customWidth="1"/>
    <col min="5" max="16384" width="9.140625" style="3"/>
  </cols>
  <sheetData>
    <row r="1" spans="1:4" s="25" customFormat="1" ht="8.25" customHeight="1" x14ac:dyDescent="0.15">
      <c r="A1" s="299"/>
      <c r="B1" s="300"/>
      <c r="C1" s="300"/>
      <c r="D1" s="300"/>
    </row>
    <row r="2" spans="1:4" s="25" customFormat="1" ht="61.5" customHeight="1" x14ac:dyDescent="0.15">
      <c r="A2" s="299" t="s">
        <v>197</v>
      </c>
      <c r="B2" s="299"/>
      <c r="C2" s="299"/>
      <c r="D2" s="299"/>
    </row>
    <row r="3" spans="1:4" ht="12.75" x14ac:dyDescent="0.2">
      <c r="A3" s="24" t="s">
        <v>8</v>
      </c>
      <c r="B3" s="65"/>
      <c r="C3" s="65"/>
      <c r="D3" s="65"/>
    </row>
    <row r="4" spans="1:4" s="4" customFormat="1" ht="11.25" x14ac:dyDescent="0.2">
      <c r="A4" s="65"/>
      <c r="B4" s="65"/>
      <c r="C4" s="65"/>
      <c r="D4" s="65"/>
    </row>
    <row r="5" spans="1:4" ht="68.25" customHeight="1" x14ac:dyDescent="0.15">
      <c r="A5" s="40" t="s">
        <v>6</v>
      </c>
      <c r="B5" s="258" t="s">
        <v>198</v>
      </c>
      <c r="C5" s="259" t="s">
        <v>187</v>
      </c>
      <c r="D5" s="258" t="s">
        <v>199</v>
      </c>
    </row>
    <row r="6" spans="1:4" ht="12.75" x14ac:dyDescent="0.15">
      <c r="A6" s="29">
        <v>1</v>
      </c>
      <c r="B6" s="12">
        <v>2</v>
      </c>
      <c r="C6" s="12">
        <v>3</v>
      </c>
      <c r="D6" s="12">
        <v>5</v>
      </c>
    </row>
    <row r="7" spans="1:4" ht="12.75" x14ac:dyDescent="0.2">
      <c r="A7" s="30" t="s">
        <v>9</v>
      </c>
      <c r="B7" s="20">
        <v>1603835.21</v>
      </c>
      <c r="C7" s="20">
        <v>1880228.39</v>
      </c>
      <c r="D7" s="20">
        <v>2088426.33</v>
      </c>
    </row>
    <row r="8" spans="1:4" ht="12.75" x14ac:dyDescent="0.2">
      <c r="A8" s="30" t="s">
        <v>10</v>
      </c>
      <c r="B8" s="20">
        <v>0</v>
      </c>
      <c r="C8" s="20">
        <v>0</v>
      </c>
      <c r="D8" s="20">
        <v>0</v>
      </c>
    </row>
    <row r="9" spans="1:4" ht="12.75" x14ac:dyDescent="0.2">
      <c r="A9" s="30" t="s">
        <v>2</v>
      </c>
      <c r="B9" s="20">
        <v>1603835.21</v>
      </c>
      <c r="C9" s="20">
        <v>1880228.39</v>
      </c>
      <c r="D9" s="20">
        <v>2088426.33</v>
      </c>
    </row>
    <row r="10" spans="1:4" s="25" customFormat="1" ht="12.75" x14ac:dyDescent="0.2">
      <c r="A10" s="30"/>
      <c r="B10" s="20"/>
      <c r="C10" s="20"/>
      <c r="D10" s="20"/>
    </row>
    <row r="11" spans="1:4" ht="15" customHeight="1" x14ac:dyDescent="0.2">
      <c r="A11" s="30" t="s">
        <v>11</v>
      </c>
      <c r="B11" s="20">
        <v>1588796.68</v>
      </c>
      <c r="C11" s="20">
        <v>1858022.88</v>
      </c>
      <c r="D11" s="20">
        <v>1976700.4</v>
      </c>
    </row>
    <row r="12" spans="1:4" ht="12.75" x14ac:dyDescent="0.2">
      <c r="A12" s="30" t="s">
        <v>12</v>
      </c>
      <c r="B12" s="20">
        <v>16996.16</v>
      </c>
      <c r="C12" s="20">
        <v>21308.42</v>
      </c>
      <c r="D12" s="20">
        <v>61249.04</v>
      </c>
    </row>
    <row r="13" spans="1:4" ht="12.75" x14ac:dyDescent="0.2">
      <c r="A13" s="30" t="s">
        <v>3</v>
      </c>
      <c r="B13" s="20">
        <v>1605792.84</v>
      </c>
      <c r="C13" s="20">
        <v>1879331.3</v>
      </c>
      <c r="D13" s="20">
        <f>D11+D12</f>
        <v>2037949.4399999999</v>
      </c>
    </row>
    <row r="14" spans="1:4" ht="17.25" customHeight="1" x14ac:dyDescent="0.2">
      <c r="A14" s="32" t="s">
        <v>1</v>
      </c>
      <c r="B14" s="31">
        <v>1957.84</v>
      </c>
      <c r="C14" s="31">
        <v>897.09</v>
      </c>
      <c r="D14" s="31">
        <v>5233.74</v>
      </c>
    </row>
    <row r="15" spans="1:4" ht="12.75" x14ac:dyDescent="0.2">
      <c r="A15" s="19"/>
      <c r="B15" s="24"/>
      <c r="C15" s="24"/>
      <c r="D15" s="24"/>
    </row>
    <row r="16" spans="1:4" ht="12.75" x14ac:dyDescent="0.2">
      <c r="A16" s="19" t="s">
        <v>13</v>
      </c>
      <c r="B16" s="24"/>
      <c r="C16" s="24"/>
      <c r="D16" s="24"/>
    </row>
    <row r="17" spans="1:4" ht="9.75" customHeight="1" x14ac:dyDescent="0.2">
      <c r="A17" s="19"/>
      <c r="B17" s="24"/>
      <c r="C17" s="24"/>
      <c r="D17" s="24"/>
    </row>
    <row r="18" spans="1:4" ht="12.75" x14ac:dyDescent="0.15">
      <c r="A18" s="28" t="s">
        <v>0</v>
      </c>
      <c r="B18" s="28" t="s">
        <v>219</v>
      </c>
      <c r="C18" s="28" t="s">
        <v>188</v>
      </c>
      <c r="D18" s="28" t="s">
        <v>220</v>
      </c>
    </row>
    <row r="19" spans="1:4" s="43" customFormat="1" ht="12.75" x14ac:dyDescent="0.15">
      <c r="A19" s="41" t="s">
        <v>74</v>
      </c>
      <c r="B19" s="46">
        <v>0</v>
      </c>
      <c r="C19" s="46">
        <v>0</v>
      </c>
      <c r="D19" s="46">
        <v>0</v>
      </c>
    </row>
    <row r="20" spans="1:4" ht="12.75" x14ac:dyDescent="0.2">
      <c r="A20" s="23" t="s">
        <v>75</v>
      </c>
      <c r="B20" s="20"/>
      <c r="C20" s="20"/>
      <c r="D20" s="20"/>
    </row>
    <row r="21" spans="1:4" ht="12.75" x14ac:dyDescent="0.2">
      <c r="A21" s="23" t="s">
        <v>4</v>
      </c>
      <c r="B21" s="20"/>
      <c r="C21" s="20"/>
      <c r="D21" s="20"/>
    </row>
    <row r="22" spans="1:4" ht="12" customHeight="1" x14ac:dyDescent="0.2">
      <c r="A22" s="218"/>
      <c r="B22" s="219"/>
      <c r="C22" s="219"/>
      <c r="D22" s="219"/>
    </row>
    <row r="23" spans="1:4" ht="12" customHeight="1" x14ac:dyDescent="0.2">
      <c r="A23" s="220"/>
      <c r="B23" s="221"/>
      <c r="C23" s="221"/>
      <c r="D23" s="221"/>
    </row>
    <row r="24" spans="1:4" s="25" customFormat="1" ht="16.5" customHeight="1" x14ac:dyDescent="0.2">
      <c r="A24" s="27"/>
      <c r="B24" s="24"/>
      <c r="C24" s="24"/>
      <c r="D24" s="24"/>
    </row>
    <row r="25" spans="1:4" ht="33" customHeight="1" x14ac:dyDescent="0.15">
      <c r="A25" s="28" t="s">
        <v>167</v>
      </c>
      <c r="B25" s="260" t="s">
        <v>219</v>
      </c>
      <c r="C25" s="217" t="s">
        <v>188</v>
      </c>
      <c r="D25" s="260" t="s">
        <v>220</v>
      </c>
    </row>
    <row r="26" spans="1:4" s="43" customFormat="1" ht="27" customHeight="1" x14ac:dyDescent="0.15">
      <c r="A26" s="41" t="s">
        <v>168</v>
      </c>
      <c r="B26" s="42">
        <v>0</v>
      </c>
      <c r="C26" s="42">
        <v>0</v>
      </c>
      <c r="D26" s="42">
        <v>55710.63</v>
      </c>
    </row>
    <row r="27" spans="1:4" s="43" customFormat="1" ht="15" hidden="1" customHeight="1" thickBot="1" x14ac:dyDescent="0.25">
      <c r="A27" s="44"/>
      <c r="B27" s="45"/>
      <c r="C27" s="45"/>
      <c r="D27" s="45"/>
    </row>
    <row r="28" spans="1:4" s="43" customFormat="1" ht="10.5" hidden="1" customHeight="1" thickBot="1" x14ac:dyDescent="0.25">
      <c r="A28" s="44"/>
      <c r="B28" s="45"/>
      <c r="C28" s="45"/>
      <c r="D28" s="45"/>
    </row>
    <row r="29" spans="1:4" s="43" customFormat="1" ht="15" hidden="1" customHeight="1" thickBot="1" x14ac:dyDescent="0.2">
      <c r="A29" s="41"/>
      <c r="B29" s="42"/>
      <c r="C29" s="42"/>
      <c r="D29" s="42"/>
    </row>
    <row r="30" spans="1:4" s="43" customFormat="1" ht="12.75" x14ac:dyDescent="0.15">
      <c r="A30" s="41" t="s">
        <v>169</v>
      </c>
      <c r="B30" s="42">
        <v>1957.84</v>
      </c>
      <c r="C30" s="42"/>
      <c r="D30" s="42"/>
    </row>
    <row r="31" spans="1:4" ht="62.25" hidden="1" customHeight="1" x14ac:dyDescent="0.2">
      <c r="A31" s="67"/>
      <c r="B31" s="65"/>
      <c r="C31" s="65"/>
      <c r="D31" s="65"/>
    </row>
    <row r="32" spans="1:4" ht="88.5" customHeight="1" x14ac:dyDescent="0.15">
      <c r="A32" s="66"/>
      <c r="B32" s="66"/>
      <c r="C32" s="66"/>
      <c r="D32" s="66"/>
    </row>
    <row r="33" spans="1:4" ht="10.5" customHeight="1" x14ac:dyDescent="0.2">
      <c r="A33" s="10"/>
      <c r="B33" s="21"/>
      <c r="C33" s="22"/>
      <c r="D33" s="22"/>
    </row>
    <row r="34" spans="1:4" ht="15.75" x14ac:dyDescent="0.15">
      <c r="A34" s="10"/>
      <c r="B34" s="10"/>
      <c r="C34" s="10"/>
      <c r="D34" s="10"/>
    </row>
  </sheetData>
  <mergeCells count="2">
    <mergeCell ref="A1:D1"/>
    <mergeCell ref="A2:D2"/>
  </mergeCells>
  <pageMargins left="0.2" right="0.2" top="0.46" bottom="0.31" header="0.21" footer="0.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0"/>
  <sheetViews>
    <sheetView topLeftCell="A106" zoomScale="182" zoomScaleNormal="182" workbookViewId="0">
      <selection activeCell="D3" sqref="D3"/>
    </sheetView>
  </sheetViews>
  <sheetFormatPr defaultRowHeight="11.25" x14ac:dyDescent="0.15"/>
  <cols>
    <col min="1" max="1" width="47" style="5" customWidth="1"/>
    <col min="2" max="2" width="15.7109375" style="5" customWidth="1"/>
    <col min="3" max="3" width="15" style="79" customWidth="1"/>
    <col min="4" max="4" width="13.85546875" style="5" customWidth="1"/>
    <col min="5" max="5" width="9.85546875" style="5" customWidth="1"/>
    <col min="6" max="16384" width="9.140625" style="5"/>
  </cols>
  <sheetData>
    <row r="1" spans="1:6" ht="39.75" customHeight="1" thickBot="1" x14ac:dyDescent="0.2">
      <c r="A1" s="59" t="s">
        <v>15</v>
      </c>
      <c r="B1" s="301" t="s">
        <v>96</v>
      </c>
      <c r="C1" s="302"/>
      <c r="D1" s="302"/>
      <c r="E1" s="302"/>
      <c r="F1" s="303"/>
    </row>
    <row r="2" spans="1:6" ht="41.25" customHeight="1" x14ac:dyDescent="0.2">
      <c r="A2" s="57" t="s">
        <v>170</v>
      </c>
      <c r="B2" s="258" t="s">
        <v>200</v>
      </c>
      <c r="C2" s="259" t="s">
        <v>201</v>
      </c>
      <c r="D2" s="258" t="s">
        <v>202</v>
      </c>
      <c r="E2" s="262" t="s">
        <v>159</v>
      </c>
      <c r="F2" s="298" t="s">
        <v>160</v>
      </c>
    </row>
    <row r="3" spans="1:6" ht="19.5" customHeight="1" x14ac:dyDescent="0.2">
      <c r="A3" s="60">
        <v>1</v>
      </c>
      <c r="B3" s="61">
        <v>2</v>
      </c>
      <c r="C3" s="61">
        <v>3</v>
      </c>
      <c r="D3" s="61">
        <v>4</v>
      </c>
      <c r="E3" s="61">
        <v>5</v>
      </c>
      <c r="F3" s="61">
        <v>6</v>
      </c>
    </row>
    <row r="4" spans="1:6" ht="19.5" customHeight="1" x14ac:dyDescent="0.2">
      <c r="A4" s="13" t="s">
        <v>79</v>
      </c>
      <c r="B4" s="14"/>
      <c r="C4" s="62"/>
      <c r="D4" s="14"/>
      <c r="E4" s="14"/>
      <c r="F4" s="16"/>
    </row>
    <row r="5" spans="1:6" s="7" customFormat="1" ht="19.5" customHeight="1" x14ac:dyDescent="0.2">
      <c r="A5" s="13" t="s">
        <v>16</v>
      </c>
      <c r="B5" s="14">
        <v>1603835.21</v>
      </c>
      <c r="C5" s="62">
        <v>1880228.39</v>
      </c>
      <c r="D5" s="62">
        <v>2088426.33</v>
      </c>
      <c r="E5" s="14">
        <f>D5/C5*100</f>
        <v>111.07301331621741</v>
      </c>
      <c r="F5" s="14">
        <f>D5/B5*100</f>
        <v>130.21452060526843</v>
      </c>
    </row>
    <row r="6" spans="1:6" s="7" customFormat="1" ht="32.25" customHeight="1" x14ac:dyDescent="0.2">
      <c r="A6" s="13" t="s">
        <v>17</v>
      </c>
      <c r="B6" s="14">
        <v>1369761.89</v>
      </c>
      <c r="C6" s="62">
        <v>1590204.97</v>
      </c>
      <c r="D6" s="14">
        <v>1713533.95</v>
      </c>
      <c r="E6" s="14">
        <f>D6/C6*100</f>
        <v>107.75553984087975</v>
      </c>
      <c r="F6" s="14">
        <f>D6/B6*100</f>
        <v>125.09721306379753</v>
      </c>
    </row>
    <row r="7" spans="1:6" s="7" customFormat="1" ht="29.25" customHeight="1" x14ac:dyDescent="0.2">
      <c r="A7" s="13" t="s">
        <v>18</v>
      </c>
      <c r="B7" s="14">
        <v>1347825.67</v>
      </c>
      <c r="C7" s="62">
        <v>1590204.97</v>
      </c>
      <c r="D7" s="14">
        <v>1708619.97</v>
      </c>
      <c r="E7" s="14">
        <f>D7/C7*100</f>
        <v>107.4465243307597</v>
      </c>
      <c r="F7" s="14">
        <f>D7/B7*100</f>
        <v>126.76861763584012</v>
      </c>
    </row>
    <row r="8" spans="1:6" ht="27" customHeight="1" x14ac:dyDescent="0.2">
      <c r="A8" s="18" t="s">
        <v>19</v>
      </c>
      <c r="B8" s="16">
        <v>1333390.81</v>
      </c>
      <c r="C8" s="76">
        <v>1590204.97</v>
      </c>
      <c r="D8" s="16">
        <v>1693070.72</v>
      </c>
      <c r="E8" s="14">
        <f>D8/C8*100</f>
        <v>106.46871013112226</v>
      </c>
      <c r="F8" s="14">
        <f>D8/B8*100</f>
        <v>126.97483043249713</v>
      </c>
    </row>
    <row r="9" spans="1:6" ht="24.75" customHeight="1" x14ac:dyDescent="0.2">
      <c r="A9" s="18" t="s">
        <v>20</v>
      </c>
      <c r="B9" s="16">
        <v>14434.86</v>
      </c>
      <c r="C9" s="76">
        <v>0</v>
      </c>
      <c r="D9" s="16">
        <v>15549.25</v>
      </c>
      <c r="E9" s="14">
        <v>0</v>
      </c>
      <c r="F9" s="14">
        <f>D9/B9*100</f>
        <v>107.72013029568697</v>
      </c>
    </row>
    <row r="10" spans="1:6" s="26" customFormat="1" ht="24.75" customHeight="1" x14ac:dyDescent="0.2">
      <c r="A10" s="13" t="s">
        <v>163</v>
      </c>
      <c r="B10" s="14">
        <v>0</v>
      </c>
      <c r="C10" s="62">
        <v>0</v>
      </c>
      <c r="D10" s="14">
        <v>0</v>
      </c>
      <c r="E10" s="14">
        <v>0</v>
      </c>
      <c r="F10" s="14">
        <v>0</v>
      </c>
    </row>
    <row r="11" spans="1:6" s="26" customFormat="1" ht="24.75" customHeight="1" x14ac:dyDescent="0.2">
      <c r="A11" s="18" t="s">
        <v>164</v>
      </c>
      <c r="B11" s="16">
        <v>0</v>
      </c>
      <c r="C11" s="76">
        <v>0</v>
      </c>
      <c r="D11" s="16">
        <v>0</v>
      </c>
      <c r="E11" s="14">
        <v>0</v>
      </c>
      <c r="F11" s="14">
        <v>0</v>
      </c>
    </row>
    <row r="12" spans="1:6" s="7" customFormat="1" ht="25.5" customHeight="1" x14ac:dyDescent="0.2">
      <c r="A12" s="13" t="s">
        <v>80</v>
      </c>
      <c r="B12" s="14">
        <v>21936.22</v>
      </c>
      <c r="C12" s="62">
        <v>10000</v>
      </c>
      <c r="D12" s="14">
        <v>4913.9799999999996</v>
      </c>
      <c r="E12" s="14">
        <f>D12/C12*100</f>
        <v>49.139799999999994</v>
      </c>
      <c r="F12" s="14">
        <f>D12/B12*100</f>
        <v>22.401215888607968</v>
      </c>
    </row>
    <row r="13" spans="1:6" s="26" customFormat="1" ht="25.5" customHeight="1" x14ac:dyDescent="0.2">
      <c r="A13" s="18" t="s">
        <v>81</v>
      </c>
      <c r="B13" s="103">
        <v>7924.3</v>
      </c>
      <c r="C13" s="80">
        <v>10000</v>
      </c>
      <c r="D13" s="103">
        <v>1115.8</v>
      </c>
      <c r="E13" s="14">
        <f>D13/C13*100</f>
        <v>11.157999999999999</v>
      </c>
      <c r="F13" s="14">
        <f>D13/B13*100</f>
        <v>14.080738992718601</v>
      </c>
    </row>
    <row r="14" spans="1:6" ht="31.5" customHeight="1" x14ac:dyDescent="0.2">
      <c r="A14" s="18" t="s">
        <v>82</v>
      </c>
      <c r="B14" s="16">
        <v>14011.92</v>
      </c>
      <c r="C14" s="76">
        <v>0</v>
      </c>
      <c r="D14" s="16">
        <v>3798.18</v>
      </c>
      <c r="E14" s="14">
        <v>0</v>
      </c>
      <c r="F14" s="14">
        <f>D14/B14*100</f>
        <v>27.10677765787986</v>
      </c>
    </row>
    <row r="15" spans="1:6" s="26" customFormat="1" ht="33.75" customHeight="1" x14ac:dyDescent="0.2">
      <c r="A15" s="13" t="s">
        <v>21</v>
      </c>
      <c r="B15" s="14">
        <v>2027.14</v>
      </c>
      <c r="C15" s="62">
        <v>10617.82</v>
      </c>
      <c r="D15" s="14">
        <v>3340.03</v>
      </c>
      <c r="E15" s="14">
        <f>D15/C15*100</f>
        <v>31.456833888689019</v>
      </c>
      <c r="F15" s="14">
        <f>D15/B15*100</f>
        <v>164.76563039553264</v>
      </c>
    </row>
    <row r="16" spans="1:6" ht="19.5" customHeight="1" x14ac:dyDescent="0.2">
      <c r="A16" s="13" t="s">
        <v>22</v>
      </c>
      <c r="B16" s="16">
        <v>2027.14</v>
      </c>
      <c r="C16" s="80">
        <v>10617.82</v>
      </c>
      <c r="D16" s="16">
        <v>3340.03</v>
      </c>
      <c r="E16" s="14">
        <f t="shared" ref="E16:E20" si="0">D16/C16*100</f>
        <v>31.456833888689019</v>
      </c>
      <c r="F16" s="14">
        <f t="shared" ref="F16:F20" si="1">D16/B16*100</f>
        <v>164.76563039553264</v>
      </c>
    </row>
    <row r="17" spans="1:6" ht="15.75" customHeight="1" x14ac:dyDescent="0.2">
      <c r="A17" s="18" t="s">
        <v>23</v>
      </c>
      <c r="B17" s="16">
        <v>2027.14</v>
      </c>
      <c r="C17" s="76">
        <v>10617.82</v>
      </c>
      <c r="D17" s="16">
        <v>3340.03</v>
      </c>
      <c r="E17" s="14">
        <f t="shared" si="0"/>
        <v>31.456833888689019</v>
      </c>
      <c r="F17" s="14">
        <f t="shared" si="1"/>
        <v>164.76563039553264</v>
      </c>
    </row>
    <row r="18" spans="1:6" ht="25.5" customHeight="1" x14ac:dyDescent="0.2">
      <c r="A18" s="13" t="s">
        <v>24</v>
      </c>
      <c r="B18" s="14">
        <v>4220.62</v>
      </c>
      <c r="C18" s="62">
        <v>10000</v>
      </c>
      <c r="D18" s="14">
        <v>20779.689999999999</v>
      </c>
      <c r="E18" s="14">
        <f>D18/C18*100</f>
        <v>207.79689999999999</v>
      </c>
      <c r="F18" s="14">
        <f>D18/B18*100</f>
        <v>492.33738171169159</v>
      </c>
    </row>
    <row r="19" spans="1:6" ht="27" customHeight="1" x14ac:dyDescent="0.2">
      <c r="A19" s="13" t="s">
        <v>25</v>
      </c>
      <c r="B19" s="16">
        <v>4220.62</v>
      </c>
      <c r="C19" s="76">
        <v>10000</v>
      </c>
      <c r="D19" s="16">
        <v>7579.69</v>
      </c>
      <c r="E19" s="14">
        <f>D19/C19*100</f>
        <v>75.796899999999994</v>
      </c>
      <c r="F19" s="14">
        <f>D19/B19*100</f>
        <v>179.58712227113551</v>
      </c>
    </row>
    <row r="20" spans="1:6" ht="15.75" customHeight="1" x14ac:dyDescent="0.2">
      <c r="A20" s="18" t="s">
        <v>26</v>
      </c>
      <c r="B20" s="16">
        <v>4220.62</v>
      </c>
      <c r="C20" s="76">
        <v>10000</v>
      </c>
      <c r="D20" s="16">
        <v>7579.69</v>
      </c>
      <c r="E20" s="14">
        <f t="shared" si="0"/>
        <v>75.796899999999994</v>
      </c>
      <c r="F20" s="14">
        <f t="shared" si="1"/>
        <v>179.58712227113551</v>
      </c>
    </row>
    <row r="21" spans="1:6" ht="12.75" x14ac:dyDescent="0.2">
      <c r="A21" s="13" t="s">
        <v>203</v>
      </c>
      <c r="B21" s="14">
        <v>0</v>
      </c>
      <c r="C21" s="76">
        <v>0</v>
      </c>
      <c r="D21" s="16">
        <v>13200</v>
      </c>
      <c r="E21" s="14">
        <v>0</v>
      </c>
      <c r="F21" s="14">
        <v>0</v>
      </c>
    </row>
    <row r="22" spans="1:6" ht="12.75" x14ac:dyDescent="0.2">
      <c r="A22" s="18" t="s">
        <v>204</v>
      </c>
      <c r="B22" s="16">
        <v>0</v>
      </c>
      <c r="C22" s="76">
        <v>0</v>
      </c>
      <c r="D22" s="16">
        <v>12650</v>
      </c>
      <c r="E22" s="14">
        <v>0</v>
      </c>
      <c r="F22" s="14">
        <v>0</v>
      </c>
    </row>
    <row r="23" spans="1:6" s="26" customFormat="1" ht="12.75" x14ac:dyDescent="0.2">
      <c r="A23" s="18" t="s">
        <v>221</v>
      </c>
      <c r="B23" s="16">
        <v>0</v>
      </c>
      <c r="C23" s="76">
        <v>0</v>
      </c>
      <c r="D23" s="16">
        <v>550</v>
      </c>
      <c r="E23" s="14">
        <v>0</v>
      </c>
      <c r="F23" s="14">
        <v>0</v>
      </c>
    </row>
    <row r="24" spans="1:6" ht="17.25" customHeight="1" x14ac:dyDescent="0.2">
      <c r="A24" s="13" t="s">
        <v>165</v>
      </c>
      <c r="B24" s="14">
        <v>227825.56</v>
      </c>
      <c r="C24" s="62">
        <v>268508.51</v>
      </c>
      <c r="D24" s="14">
        <v>350772.66</v>
      </c>
      <c r="E24" s="14">
        <f>D24/C24*100</f>
        <v>130.63744609062854</v>
      </c>
      <c r="F24" s="14">
        <f>D24/B24*100</f>
        <v>153.96545497353324</v>
      </c>
    </row>
    <row r="25" spans="1:6" ht="25.5" x14ac:dyDescent="0.2">
      <c r="A25" s="13" t="s">
        <v>27</v>
      </c>
      <c r="B25" s="16">
        <v>227825.56</v>
      </c>
      <c r="C25" s="76">
        <v>268508.51</v>
      </c>
      <c r="D25" s="16">
        <v>350772.66</v>
      </c>
      <c r="E25" s="14">
        <f t="shared" ref="E25" si="2">D25/C25*100</f>
        <v>130.63744609062854</v>
      </c>
      <c r="F25" s="14">
        <f t="shared" ref="F25" si="3">D25/B25*100</f>
        <v>153.96545497353324</v>
      </c>
    </row>
    <row r="26" spans="1:6" ht="25.5" x14ac:dyDescent="0.2">
      <c r="A26" s="18" t="s">
        <v>28</v>
      </c>
      <c r="B26" s="16">
        <v>225924.45</v>
      </c>
      <c r="C26" s="76">
        <v>268508.51</v>
      </c>
      <c r="D26" s="16">
        <v>310103.84999999998</v>
      </c>
      <c r="E26" s="14">
        <f>D26/C26*100</f>
        <v>115.49125575200576</v>
      </c>
      <c r="F26" s="14">
        <f>D26/B26*100</f>
        <v>137.25997783772405</v>
      </c>
    </row>
    <row r="27" spans="1:6" ht="25.5" x14ac:dyDescent="0.2">
      <c r="A27" s="18" t="s">
        <v>29</v>
      </c>
      <c r="B27" s="16">
        <v>1901.11</v>
      </c>
      <c r="C27" s="76">
        <v>0</v>
      </c>
      <c r="D27" s="16">
        <v>40668.81</v>
      </c>
      <c r="E27" s="14">
        <v>0</v>
      </c>
      <c r="F27" s="14">
        <f>D27/B27*100</f>
        <v>2139.2139329128772</v>
      </c>
    </row>
    <row r="28" spans="1:6" s="112" customFormat="1" ht="17.25" customHeight="1" x14ac:dyDescent="0.2">
      <c r="A28" s="53" t="s">
        <v>222</v>
      </c>
      <c r="B28" s="55">
        <v>0</v>
      </c>
      <c r="C28" s="111">
        <v>897.09</v>
      </c>
      <c r="D28" s="55">
        <v>20916.87</v>
      </c>
      <c r="E28" s="14">
        <f>D28/C28/100</f>
        <v>0.23316356218439618</v>
      </c>
      <c r="F28" s="14">
        <v>0</v>
      </c>
    </row>
    <row r="29" spans="1:6" ht="12.75" x14ac:dyDescent="0.2">
      <c r="A29" s="47" t="s">
        <v>251</v>
      </c>
      <c r="B29" s="49">
        <v>1603835.21</v>
      </c>
      <c r="C29" s="49">
        <f>C5+C28</f>
        <v>1881125.48</v>
      </c>
      <c r="D29" s="49">
        <v>2109343.2000000002</v>
      </c>
      <c r="E29" s="49">
        <f>D29/C29*100</f>
        <v>112.13197750104369</v>
      </c>
      <c r="F29" s="49">
        <f>D29/B29*100</f>
        <v>131.51869885684829</v>
      </c>
    </row>
    <row r="30" spans="1:6" ht="12.75" x14ac:dyDescent="0.2">
      <c r="A30" s="63"/>
      <c r="B30" s="64"/>
      <c r="C30" s="78"/>
      <c r="D30" s="64"/>
      <c r="E30" s="14"/>
      <c r="F30" s="14"/>
    </row>
    <row r="31" spans="1:6" ht="12.75" x14ac:dyDescent="0.2">
      <c r="A31" s="13" t="s">
        <v>30</v>
      </c>
      <c r="B31" s="14">
        <v>1588796.68</v>
      </c>
      <c r="C31" s="62">
        <v>1858022.88</v>
      </c>
      <c r="D31" s="14">
        <v>1976700.4</v>
      </c>
      <c r="E31" s="14">
        <f>D31/C31*100</f>
        <v>106.38730132322161</v>
      </c>
      <c r="F31" s="14">
        <f>D31/B31*100</f>
        <v>124.41493772507128</v>
      </c>
    </row>
    <row r="32" spans="1:6" ht="12.75" x14ac:dyDescent="0.2">
      <c r="A32" s="13" t="s">
        <v>31</v>
      </c>
      <c r="B32" s="14">
        <v>1225542.57</v>
      </c>
      <c r="C32" s="62">
        <f>C33+C35+C37</f>
        <v>1450335.8</v>
      </c>
      <c r="D32" s="14">
        <v>1598789.13</v>
      </c>
      <c r="E32" s="14">
        <f>D32/C32*100</f>
        <v>110.23579022182311</v>
      </c>
      <c r="F32" s="14">
        <f>D32/B32*100</f>
        <v>130.45561771061119</v>
      </c>
    </row>
    <row r="33" spans="1:6" ht="12.75" x14ac:dyDescent="0.2">
      <c r="A33" s="13" t="s">
        <v>32</v>
      </c>
      <c r="B33" s="14">
        <v>1049486.6200000001</v>
      </c>
      <c r="C33" s="62">
        <v>1140787.1000000001</v>
      </c>
      <c r="D33" s="14">
        <v>1320926.0900000001</v>
      </c>
      <c r="E33" s="14">
        <f>D33/C33*100</f>
        <v>115.79076323706676</v>
      </c>
      <c r="F33" s="14">
        <f>D33/B33*100</f>
        <v>125.86402387864648</v>
      </c>
    </row>
    <row r="34" spans="1:6" ht="12.75" x14ac:dyDescent="0.2">
      <c r="A34" s="18" t="s">
        <v>33</v>
      </c>
      <c r="B34" s="16">
        <v>1049486.6200000001</v>
      </c>
      <c r="C34" s="76">
        <v>1140787.1000000001</v>
      </c>
      <c r="D34" s="16">
        <v>1320926.0900000001</v>
      </c>
      <c r="E34" s="14">
        <f t="shared" ref="E34:E38" si="4">D34/C34*100</f>
        <v>115.79076323706676</v>
      </c>
      <c r="F34" s="14">
        <f t="shared" ref="F34:F62" si="5">D34/B34*100</f>
        <v>125.86402387864648</v>
      </c>
    </row>
    <row r="35" spans="1:6" ht="12.75" x14ac:dyDescent="0.2">
      <c r="A35" s="13" t="s">
        <v>34</v>
      </c>
      <c r="B35" s="14">
        <v>55133.7</v>
      </c>
      <c r="C35" s="62">
        <v>58310.15</v>
      </c>
      <c r="D35" s="14">
        <v>59769.47</v>
      </c>
      <c r="E35" s="14">
        <f>D35/C35*100</f>
        <v>102.50268606751997</v>
      </c>
      <c r="F35" s="14">
        <f>D35/B35*100</f>
        <v>108.40823307704726</v>
      </c>
    </row>
    <row r="36" spans="1:6" ht="12.75" x14ac:dyDescent="0.2">
      <c r="A36" s="18" t="s">
        <v>35</v>
      </c>
      <c r="B36" s="16">
        <v>55133.7</v>
      </c>
      <c r="C36" s="76">
        <v>58310.15</v>
      </c>
      <c r="D36" s="16">
        <v>59769.47</v>
      </c>
      <c r="E36" s="14">
        <f t="shared" si="4"/>
        <v>102.50268606751997</v>
      </c>
      <c r="F36" s="14">
        <f t="shared" si="5"/>
        <v>108.40823307704726</v>
      </c>
    </row>
    <row r="37" spans="1:6" ht="12.75" x14ac:dyDescent="0.2">
      <c r="A37" s="13" t="s">
        <v>36</v>
      </c>
      <c r="B37" s="14">
        <v>169189.67</v>
      </c>
      <c r="C37" s="62">
        <v>251238.55</v>
      </c>
      <c r="D37" s="14">
        <v>218093.57</v>
      </c>
      <c r="E37" s="14">
        <f>D37/C37*100</f>
        <v>86.807366942692525</v>
      </c>
      <c r="F37" s="14">
        <f>D37/B37*100</f>
        <v>128.90477887923061</v>
      </c>
    </row>
    <row r="38" spans="1:6" ht="12.75" x14ac:dyDescent="0.2">
      <c r="A38" s="18" t="s">
        <v>37</v>
      </c>
      <c r="B38" s="16">
        <v>169189.67</v>
      </c>
      <c r="C38" s="76">
        <v>251238.55</v>
      </c>
      <c r="D38" s="16">
        <v>218093.57</v>
      </c>
      <c r="E38" s="14">
        <f t="shared" si="4"/>
        <v>86.807366942692525</v>
      </c>
      <c r="F38" s="14">
        <f t="shared" si="5"/>
        <v>128.90477887923061</v>
      </c>
    </row>
    <row r="39" spans="1:6" ht="12.75" x14ac:dyDescent="0.2">
      <c r="A39" s="13" t="s">
        <v>38</v>
      </c>
      <c r="B39" s="14">
        <v>363254.11</v>
      </c>
      <c r="C39" s="62">
        <v>407687.8</v>
      </c>
      <c r="D39" s="14">
        <v>377293.82</v>
      </c>
      <c r="E39" s="14">
        <f>D39/C39*100</f>
        <v>92.544790400890093</v>
      </c>
      <c r="F39" s="14">
        <f t="shared" ref="F39:F49" si="6">D39/B39*100</f>
        <v>103.86498311058338</v>
      </c>
    </row>
    <row r="40" spans="1:6" ht="12.75" x14ac:dyDescent="0.2">
      <c r="A40" s="13" t="s">
        <v>39</v>
      </c>
      <c r="B40" s="14">
        <v>58214.91</v>
      </c>
      <c r="C40" s="62">
        <v>81760.62</v>
      </c>
      <c r="D40" s="14">
        <v>61089.99</v>
      </c>
      <c r="E40" s="14">
        <f>D40/C40*100</f>
        <v>74.718110014332083</v>
      </c>
      <c r="F40" s="14">
        <f t="shared" si="6"/>
        <v>104.93873476743327</v>
      </c>
    </row>
    <row r="41" spans="1:6" ht="12.75" x14ac:dyDescent="0.2">
      <c r="A41" s="18" t="s">
        <v>40</v>
      </c>
      <c r="B41" s="16">
        <v>2508.2199999999998</v>
      </c>
      <c r="C41" s="76">
        <v>3200</v>
      </c>
      <c r="D41" s="16">
        <v>2805.7</v>
      </c>
      <c r="E41" s="14">
        <f>D41/C41*100</f>
        <v>87.678124999999994</v>
      </c>
      <c r="F41" s="14">
        <f t="shared" si="6"/>
        <v>111.86020365039751</v>
      </c>
    </row>
    <row r="42" spans="1:6" ht="12.75" x14ac:dyDescent="0.2">
      <c r="A42" s="18" t="s">
        <v>41</v>
      </c>
      <c r="B42" s="16">
        <v>54011.73</v>
      </c>
      <c r="C42" s="76">
        <v>77960.62</v>
      </c>
      <c r="D42" s="16">
        <v>57161.79</v>
      </c>
      <c r="E42" s="14">
        <f>D42/C42*100</f>
        <v>73.321364042512755</v>
      </c>
      <c r="F42" s="14">
        <f t="shared" si="6"/>
        <v>105.83217756587318</v>
      </c>
    </row>
    <row r="43" spans="1:6" ht="12.75" x14ac:dyDescent="0.2">
      <c r="A43" s="18" t="s">
        <v>42</v>
      </c>
      <c r="B43" s="16">
        <v>1040.1600000000001</v>
      </c>
      <c r="C43" s="76">
        <v>600</v>
      </c>
      <c r="D43" s="16">
        <v>190</v>
      </c>
      <c r="E43" s="14">
        <f>D43/C43*100</f>
        <v>31.666666666666664</v>
      </c>
      <c r="F43" s="14">
        <f t="shared" si="6"/>
        <v>18.266420550684508</v>
      </c>
    </row>
    <row r="44" spans="1:6" s="26" customFormat="1" ht="12.75" x14ac:dyDescent="0.2">
      <c r="A44" s="18" t="s">
        <v>92</v>
      </c>
      <c r="B44" s="16">
        <v>654.79999999999995</v>
      </c>
      <c r="C44" s="76">
        <v>0</v>
      </c>
      <c r="D44" s="16">
        <v>932.5</v>
      </c>
      <c r="E44" s="14">
        <v>0</v>
      </c>
      <c r="F44" s="14">
        <f t="shared" si="6"/>
        <v>142.40989615149664</v>
      </c>
    </row>
    <row r="45" spans="1:6" ht="12.75" x14ac:dyDescent="0.2">
      <c r="A45" s="13" t="s">
        <v>43</v>
      </c>
      <c r="B45" s="14">
        <v>125857.16</v>
      </c>
      <c r="C45" s="62">
        <v>98587.55</v>
      </c>
      <c r="D45" s="14">
        <v>135117.16</v>
      </c>
      <c r="E45" s="14">
        <f>D45/C45*100</f>
        <v>137.05296459847111</v>
      </c>
      <c r="F45" s="14">
        <f t="shared" si="6"/>
        <v>107.35754723847258</v>
      </c>
    </row>
    <row r="46" spans="1:6" ht="12.75" x14ac:dyDescent="0.2">
      <c r="A46" s="18" t="s">
        <v>44</v>
      </c>
      <c r="B46" s="16">
        <v>6170.67</v>
      </c>
      <c r="C46" s="76">
        <v>4000</v>
      </c>
      <c r="D46" s="16">
        <v>4855.3999999999996</v>
      </c>
      <c r="E46" s="14">
        <f>D46/C46*100</f>
        <v>121.38499999999999</v>
      </c>
      <c r="F46" s="14">
        <f t="shared" si="6"/>
        <v>78.685134677433723</v>
      </c>
    </row>
    <row r="47" spans="1:6" ht="12.75" x14ac:dyDescent="0.2">
      <c r="A47" s="18" t="s">
        <v>45</v>
      </c>
      <c r="B47" s="16">
        <v>61018.67</v>
      </c>
      <c r="C47" s="76">
        <v>74066.149999999994</v>
      </c>
      <c r="D47" s="16">
        <v>68183.44</v>
      </c>
      <c r="E47" s="14">
        <f>D47/C47*100</f>
        <v>92.057491850190686</v>
      </c>
      <c r="F47" s="14">
        <f t="shared" si="6"/>
        <v>111.74193078937971</v>
      </c>
    </row>
    <row r="48" spans="1:6" ht="12.75" x14ac:dyDescent="0.2">
      <c r="A48" s="18" t="s">
        <v>46</v>
      </c>
      <c r="B48" s="16">
        <v>54650.16</v>
      </c>
      <c r="C48" s="76">
        <v>51550</v>
      </c>
      <c r="D48" s="16">
        <v>57012.800000000003</v>
      </c>
      <c r="E48" s="14">
        <f>D48/C48*100</f>
        <v>110.59709020368575</v>
      </c>
      <c r="F48" s="14">
        <f t="shared" si="6"/>
        <v>104.32320783690294</v>
      </c>
    </row>
    <row r="49" spans="1:6" ht="12.75" x14ac:dyDescent="0.2">
      <c r="A49" s="18" t="s">
        <v>47</v>
      </c>
      <c r="B49" s="16">
        <v>3895.83</v>
      </c>
      <c r="C49" s="76">
        <v>2000</v>
      </c>
      <c r="D49" s="16">
        <v>4942.49</v>
      </c>
      <c r="E49" s="14">
        <f>D49/C49*100</f>
        <v>247.12449999999995</v>
      </c>
      <c r="F49" s="14">
        <f t="shared" si="6"/>
        <v>126.86616202452366</v>
      </c>
    </row>
    <row r="50" spans="1:6" ht="12.75" x14ac:dyDescent="0.2">
      <c r="A50" s="18" t="s">
        <v>48</v>
      </c>
      <c r="B50" s="16">
        <v>121.83</v>
      </c>
      <c r="C50" s="76">
        <v>150</v>
      </c>
      <c r="D50" s="16">
        <v>0</v>
      </c>
      <c r="E50" s="14">
        <v>0</v>
      </c>
      <c r="F50" s="14">
        <v>0</v>
      </c>
    </row>
    <row r="51" spans="1:6" ht="12.75" x14ac:dyDescent="0.2">
      <c r="A51" s="18" t="s">
        <v>49</v>
      </c>
      <c r="B51" s="16">
        <v>0</v>
      </c>
      <c r="C51" s="76">
        <v>0</v>
      </c>
      <c r="D51" s="16">
        <v>123.03</v>
      </c>
      <c r="E51" s="14">
        <v>0</v>
      </c>
      <c r="F51" s="14">
        <v>0</v>
      </c>
    </row>
    <row r="52" spans="1:6" ht="12.75" x14ac:dyDescent="0.2">
      <c r="A52" s="13" t="s">
        <v>50</v>
      </c>
      <c r="B52" s="14">
        <v>171532.19</v>
      </c>
      <c r="C52" s="62">
        <v>178377.81</v>
      </c>
      <c r="D52" s="14">
        <f>D53+D54+D55+D57+D56+D59+D60+D61</f>
        <v>173279.16</v>
      </c>
      <c r="E52" s="14">
        <f t="shared" ref="E52:E62" si="7">D52/C52*100</f>
        <v>97.141656801370075</v>
      </c>
      <c r="F52" s="14">
        <f t="shared" si="5"/>
        <v>101.0184502395731</v>
      </c>
    </row>
    <row r="53" spans="1:6" ht="12.75" x14ac:dyDescent="0.2">
      <c r="A53" s="18" t="s">
        <v>51</v>
      </c>
      <c r="B53" s="16">
        <v>3985.29</v>
      </c>
      <c r="C53" s="76">
        <v>3500</v>
      </c>
      <c r="D53" s="16">
        <v>4348</v>
      </c>
      <c r="E53" s="14">
        <f t="shared" si="7"/>
        <v>124.22857142857143</v>
      </c>
      <c r="F53" s="14">
        <f t="shared" si="5"/>
        <v>109.10121973557759</v>
      </c>
    </row>
    <row r="54" spans="1:6" ht="12.75" x14ac:dyDescent="0.2">
      <c r="A54" s="18" t="s">
        <v>52</v>
      </c>
      <c r="B54" s="16">
        <v>10151.31</v>
      </c>
      <c r="C54" s="76">
        <v>7891.95</v>
      </c>
      <c r="D54" s="16">
        <v>5494.36</v>
      </c>
      <c r="E54" s="14">
        <f t="shared" si="7"/>
        <v>69.619802456933968</v>
      </c>
      <c r="F54" s="14">
        <f t="shared" si="5"/>
        <v>54.124640071084414</v>
      </c>
    </row>
    <row r="55" spans="1:6" s="26" customFormat="1" ht="12.75" x14ac:dyDescent="0.2">
      <c r="A55" s="18" t="s">
        <v>205</v>
      </c>
      <c r="B55" s="16">
        <v>127.44</v>
      </c>
      <c r="C55" s="76">
        <v>1175</v>
      </c>
      <c r="D55" s="16">
        <v>2162.44</v>
      </c>
      <c r="E55" s="14">
        <f t="shared" si="7"/>
        <v>184.03744680851065</v>
      </c>
      <c r="F55" s="14">
        <f t="shared" si="5"/>
        <v>1696.8298807281858</v>
      </c>
    </row>
    <row r="56" spans="1:6" ht="12.75" x14ac:dyDescent="0.2">
      <c r="A56" s="18" t="s">
        <v>53</v>
      </c>
      <c r="B56" s="16">
        <v>21615.16</v>
      </c>
      <c r="C56" s="76">
        <v>18701.93</v>
      </c>
      <c r="D56" s="16">
        <v>23959.95</v>
      </c>
      <c r="E56" s="14">
        <f t="shared" si="7"/>
        <v>128.11485231738115</v>
      </c>
      <c r="F56" s="14">
        <f t="shared" si="5"/>
        <v>110.8478956436131</v>
      </c>
    </row>
    <row r="57" spans="1:6" ht="12.75" x14ac:dyDescent="0.2">
      <c r="A57" s="18" t="s">
        <v>206</v>
      </c>
      <c r="B57" s="16">
        <v>123836.53</v>
      </c>
      <c r="C57" s="76">
        <v>124594.97</v>
      </c>
      <c r="D57" s="16">
        <v>124401.5</v>
      </c>
      <c r="E57" s="14">
        <f t="shared" si="7"/>
        <v>99.844720858313934</v>
      </c>
      <c r="F57" s="14">
        <f t="shared" si="5"/>
        <v>100.45622240868668</v>
      </c>
    </row>
    <row r="58" spans="1:6" ht="12.75" x14ac:dyDescent="0.2">
      <c r="A58" s="18" t="s">
        <v>54</v>
      </c>
      <c r="B58" s="16">
        <v>2229.7800000000002</v>
      </c>
      <c r="C58" s="76">
        <v>3503.94</v>
      </c>
      <c r="D58" s="16">
        <v>0</v>
      </c>
      <c r="E58" s="14">
        <f t="shared" si="7"/>
        <v>0</v>
      </c>
      <c r="F58" s="14">
        <f t="shared" si="5"/>
        <v>0</v>
      </c>
    </row>
    <row r="59" spans="1:6" ht="12.75" x14ac:dyDescent="0.2">
      <c r="A59" s="18" t="s">
        <v>55</v>
      </c>
      <c r="B59" s="16">
        <v>7166.03</v>
      </c>
      <c r="C59" s="76">
        <v>3930.02</v>
      </c>
      <c r="D59" s="16">
        <v>9488.39</v>
      </c>
      <c r="E59" s="14">
        <f>D59/C59*100</f>
        <v>241.43363138101077</v>
      </c>
      <c r="F59" s="14">
        <f>D59/B59*100</f>
        <v>132.40790228341214</v>
      </c>
    </row>
    <row r="60" spans="1:6" ht="12.75" x14ac:dyDescent="0.2">
      <c r="A60" s="18" t="s">
        <v>56</v>
      </c>
      <c r="B60" s="16">
        <v>2360.65</v>
      </c>
      <c r="C60" s="76">
        <v>2200</v>
      </c>
      <c r="D60" s="16">
        <v>2758.37</v>
      </c>
      <c r="E60" s="14">
        <f t="shared" si="7"/>
        <v>125.38045454545454</v>
      </c>
      <c r="F60" s="14">
        <f t="shared" si="5"/>
        <v>116.84790206087305</v>
      </c>
    </row>
    <row r="61" spans="1:6" ht="12.75" x14ac:dyDescent="0.2">
      <c r="A61" s="18" t="s">
        <v>57</v>
      </c>
      <c r="B61" s="16">
        <v>60</v>
      </c>
      <c r="C61" s="76">
        <v>2300</v>
      </c>
      <c r="D61" s="16">
        <v>666.15</v>
      </c>
      <c r="E61" s="14">
        <f t="shared" si="7"/>
        <v>28.963043478260868</v>
      </c>
      <c r="F61" s="14">
        <f t="shared" si="5"/>
        <v>1110.25</v>
      </c>
    </row>
    <row r="62" spans="1:6" ht="12.75" x14ac:dyDescent="0.2">
      <c r="A62" s="13" t="s">
        <v>58</v>
      </c>
      <c r="B62" s="14">
        <v>7649.85</v>
      </c>
      <c r="C62" s="62">
        <v>15130</v>
      </c>
      <c r="D62" s="62">
        <v>7807.51</v>
      </c>
      <c r="E62" s="14">
        <f t="shared" si="7"/>
        <v>51.602842035690678</v>
      </c>
      <c r="F62" s="14">
        <f t="shared" si="5"/>
        <v>102.06095544357079</v>
      </c>
    </row>
    <row r="63" spans="1:6" s="26" customFormat="1" ht="12.75" x14ac:dyDescent="0.2">
      <c r="A63" s="18" t="s">
        <v>223</v>
      </c>
      <c r="B63" s="16">
        <v>0</v>
      </c>
      <c r="C63" s="76">
        <v>0</v>
      </c>
      <c r="D63" s="76">
        <v>180.66</v>
      </c>
      <c r="E63" s="14">
        <v>0</v>
      </c>
      <c r="F63" s="14">
        <v>0</v>
      </c>
    </row>
    <row r="64" spans="1:6" ht="12.75" x14ac:dyDescent="0.2">
      <c r="A64" s="18" t="s">
        <v>59</v>
      </c>
      <c r="B64" s="16">
        <v>188.89</v>
      </c>
      <c r="C64" s="76">
        <v>400</v>
      </c>
      <c r="D64" s="16">
        <v>380.49</v>
      </c>
      <c r="E64" s="14">
        <f t="shared" ref="E64:E87" si="8">D64/C64*100</f>
        <v>95.122500000000002</v>
      </c>
      <c r="F64" s="14">
        <f>D64/B64*100</f>
        <v>201.43469744295626</v>
      </c>
    </row>
    <row r="65" spans="1:6" ht="12.75" x14ac:dyDescent="0.2">
      <c r="A65" s="18" t="s">
        <v>60</v>
      </c>
      <c r="B65" s="16">
        <v>0</v>
      </c>
      <c r="C65" s="76">
        <v>0</v>
      </c>
      <c r="D65" s="16">
        <v>0</v>
      </c>
      <c r="E65" s="14">
        <v>0</v>
      </c>
      <c r="F65" s="14">
        <v>0</v>
      </c>
    </row>
    <row r="66" spans="1:6" ht="12.75" x14ac:dyDescent="0.2">
      <c r="A66" s="18" t="s">
        <v>61</v>
      </c>
      <c r="B66" s="16">
        <v>123.27</v>
      </c>
      <c r="C66" s="76">
        <v>160</v>
      </c>
      <c r="D66" s="16">
        <v>325</v>
      </c>
      <c r="E66" s="14">
        <f>D66/C66*100</f>
        <v>203.125</v>
      </c>
      <c r="F66" s="14">
        <f t="shared" ref="F66:F81" si="9">D66/B66*100</f>
        <v>263.64890078689058</v>
      </c>
    </row>
    <row r="67" spans="1:6" ht="12.75" x14ac:dyDescent="0.2">
      <c r="A67" s="18" t="s">
        <v>62</v>
      </c>
      <c r="B67" s="16">
        <v>3328.84</v>
      </c>
      <c r="C67" s="76">
        <v>4500</v>
      </c>
      <c r="D67" s="16">
        <v>4155.16</v>
      </c>
      <c r="E67" s="14">
        <f t="shared" si="8"/>
        <v>92.336888888888893</v>
      </c>
      <c r="F67" s="14">
        <f t="shared" si="9"/>
        <v>124.82306148688431</v>
      </c>
    </row>
    <row r="68" spans="1:6" s="26" customFormat="1" ht="12.75" x14ac:dyDescent="0.2">
      <c r="A68" s="18" t="s">
        <v>185</v>
      </c>
      <c r="B68" s="16">
        <v>3748.38</v>
      </c>
      <c r="C68" s="76">
        <v>10000</v>
      </c>
      <c r="D68" s="16">
        <v>777.68</v>
      </c>
      <c r="E68" s="14">
        <f t="shared" si="8"/>
        <v>7.7767999999999988</v>
      </c>
      <c r="F68" s="14">
        <f t="shared" si="9"/>
        <v>20.747096078839387</v>
      </c>
    </row>
    <row r="69" spans="1:6" ht="12.75" x14ac:dyDescent="0.2">
      <c r="A69" s="18" t="s">
        <v>63</v>
      </c>
      <c r="B69" s="16">
        <v>214.02</v>
      </c>
      <c r="C69" s="76">
        <v>70</v>
      </c>
      <c r="D69" s="16">
        <v>1988.52</v>
      </c>
      <c r="E69" s="14">
        <f t="shared" si="8"/>
        <v>2840.7428571428572</v>
      </c>
      <c r="F69" s="14">
        <f t="shared" si="9"/>
        <v>929.12811886739541</v>
      </c>
    </row>
    <row r="70" spans="1:6" s="26" customFormat="1" ht="12.75" x14ac:dyDescent="0.2">
      <c r="A70" s="13" t="s">
        <v>207</v>
      </c>
      <c r="B70" s="14">
        <v>0</v>
      </c>
      <c r="C70" s="76">
        <v>0</v>
      </c>
      <c r="D70" s="14">
        <v>617.45000000000005</v>
      </c>
      <c r="E70" s="14">
        <v>0</v>
      </c>
      <c r="F70" s="14">
        <v>0</v>
      </c>
    </row>
    <row r="71" spans="1:6" s="26" customFormat="1" ht="12.75" x14ac:dyDescent="0.2">
      <c r="A71" s="18" t="s">
        <v>208</v>
      </c>
      <c r="B71" s="16">
        <v>0</v>
      </c>
      <c r="C71" s="76">
        <v>0</v>
      </c>
      <c r="D71" s="16">
        <v>617.45000000000005</v>
      </c>
      <c r="E71" s="14">
        <v>0</v>
      </c>
      <c r="F71" s="14">
        <v>0</v>
      </c>
    </row>
    <row r="72" spans="1:6" s="26" customFormat="1" ht="12.75" x14ac:dyDescent="0.2">
      <c r="A72" s="18" t="s">
        <v>209</v>
      </c>
      <c r="B72" s="16">
        <v>0</v>
      </c>
      <c r="C72" s="76">
        <v>0</v>
      </c>
      <c r="D72" s="16">
        <v>617.45000000000005</v>
      </c>
      <c r="E72" s="16">
        <v>0</v>
      </c>
      <c r="F72" s="16">
        <v>0</v>
      </c>
    </row>
    <row r="73" spans="1:6" s="26" customFormat="1" ht="12.75" x14ac:dyDescent="0.2">
      <c r="A73" s="13" t="s">
        <v>87</v>
      </c>
      <c r="B73" s="14">
        <v>0</v>
      </c>
      <c r="C73" s="62">
        <v>0</v>
      </c>
      <c r="D73" s="14">
        <v>0</v>
      </c>
      <c r="E73" s="14">
        <v>0</v>
      </c>
      <c r="F73" s="14">
        <v>0</v>
      </c>
    </row>
    <row r="74" spans="1:6" s="26" customFormat="1" ht="12.75" x14ac:dyDescent="0.2">
      <c r="A74" s="18" t="s">
        <v>88</v>
      </c>
      <c r="B74" s="16">
        <v>0</v>
      </c>
      <c r="C74" s="76">
        <v>0</v>
      </c>
      <c r="D74" s="16">
        <v>0</v>
      </c>
      <c r="E74" s="14">
        <v>0</v>
      </c>
      <c r="F74" s="14">
        <v>0</v>
      </c>
    </row>
    <row r="75" spans="1:6" s="26" customFormat="1" ht="12.75" x14ac:dyDescent="0.2">
      <c r="A75" s="18" t="s">
        <v>89</v>
      </c>
      <c r="B75" s="16">
        <v>0</v>
      </c>
      <c r="C75" s="76">
        <v>0</v>
      </c>
      <c r="D75" s="16">
        <v>0</v>
      </c>
      <c r="E75" s="14">
        <v>0</v>
      </c>
      <c r="F75" s="14">
        <v>0</v>
      </c>
    </row>
    <row r="76" spans="1:6" s="26" customFormat="1" ht="12.75" x14ac:dyDescent="0.2">
      <c r="A76" s="13" t="s">
        <v>186</v>
      </c>
      <c r="B76" s="14">
        <v>859.56</v>
      </c>
      <c r="C76" s="62">
        <v>652.5</v>
      </c>
      <c r="D76" s="14">
        <v>0</v>
      </c>
      <c r="E76" s="14">
        <f t="shared" si="8"/>
        <v>0</v>
      </c>
      <c r="F76" s="14">
        <v>0</v>
      </c>
    </row>
    <row r="77" spans="1:6" s="7" customFormat="1" ht="12.75" x14ac:dyDescent="0.2">
      <c r="A77" s="13" t="s">
        <v>210</v>
      </c>
      <c r="B77" s="16">
        <v>859.56</v>
      </c>
      <c r="C77" s="76">
        <v>652.5</v>
      </c>
      <c r="D77" s="16">
        <v>0</v>
      </c>
      <c r="E77" s="14">
        <f t="shared" si="8"/>
        <v>0</v>
      </c>
      <c r="F77" s="14">
        <v>0</v>
      </c>
    </row>
    <row r="78" spans="1:6" s="7" customFormat="1" ht="12.75" x14ac:dyDescent="0.2">
      <c r="A78" s="18" t="s">
        <v>211</v>
      </c>
      <c r="B78" s="16">
        <v>859.56</v>
      </c>
      <c r="C78" s="76">
        <v>652.5</v>
      </c>
      <c r="D78" s="16">
        <v>0</v>
      </c>
      <c r="E78" s="14">
        <v>0</v>
      </c>
      <c r="F78" s="14">
        <v>0</v>
      </c>
    </row>
    <row r="79" spans="1:6" ht="12.75" x14ac:dyDescent="0.2">
      <c r="A79" s="13" t="s">
        <v>64</v>
      </c>
      <c r="B79" s="14">
        <v>16996.16</v>
      </c>
      <c r="C79" s="62">
        <v>21308.42</v>
      </c>
      <c r="D79" s="14">
        <f>D80+D88</f>
        <v>61249.039999999994</v>
      </c>
      <c r="E79" s="14">
        <f t="shared" si="8"/>
        <v>287.44055166924625</v>
      </c>
      <c r="F79" s="14">
        <f t="shared" si="9"/>
        <v>360.3698717828027</v>
      </c>
    </row>
    <row r="80" spans="1:6" ht="12.75" x14ac:dyDescent="0.2">
      <c r="A80" s="13" t="s">
        <v>65</v>
      </c>
      <c r="B80" s="14">
        <v>16996.16</v>
      </c>
      <c r="C80" s="62">
        <v>1000</v>
      </c>
      <c r="D80" s="14">
        <f>D81+D85</f>
        <v>39303.129999999997</v>
      </c>
      <c r="E80" s="14">
        <f t="shared" si="8"/>
        <v>3930.3129999999996</v>
      </c>
      <c r="F80" s="14">
        <f t="shared" si="9"/>
        <v>231.24711699583904</v>
      </c>
    </row>
    <row r="81" spans="1:6" ht="12.75" x14ac:dyDescent="0.2">
      <c r="A81" s="13" t="s">
        <v>66</v>
      </c>
      <c r="B81" s="14">
        <v>483.55</v>
      </c>
      <c r="C81" s="62">
        <v>1000</v>
      </c>
      <c r="D81" s="14">
        <f>D83+D84</f>
        <v>23759.85</v>
      </c>
      <c r="E81" s="14">
        <f t="shared" si="8"/>
        <v>2375.9850000000001</v>
      </c>
      <c r="F81" s="14">
        <f t="shared" si="9"/>
        <v>4913.628373487747</v>
      </c>
    </row>
    <row r="82" spans="1:6" ht="12.75" x14ac:dyDescent="0.2">
      <c r="A82" s="18" t="s">
        <v>67</v>
      </c>
      <c r="B82" s="16">
        <v>483.55</v>
      </c>
      <c r="C82" s="76">
        <v>1000</v>
      </c>
      <c r="D82" s="16">
        <v>0</v>
      </c>
      <c r="E82" s="14">
        <v>0</v>
      </c>
      <c r="F82" s="14">
        <v>0</v>
      </c>
    </row>
    <row r="83" spans="1:6" s="26" customFormat="1" ht="12.75" x14ac:dyDescent="0.2">
      <c r="A83" s="18" t="s">
        <v>224</v>
      </c>
      <c r="B83" s="16">
        <v>0</v>
      </c>
      <c r="C83" s="76">
        <v>0</v>
      </c>
      <c r="D83" s="16">
        <v>1926.32</v>
      </c>
      <c r="E83" s="14">
        <v>0</v>
      </c>
      <c r="F83" s="14">
        <v>0</v>
      </c>
    </row>
    <row r="84" spans="1:6" ht="12.75" x14ac:dyDescent="0.2">
      <c r="A84" s="18" t="s">
        <v>68</v>
      </c>
      <c r="B84" s="16">
        <v>0</v>
      </c>
      <c r="C84" s="76">
        <v>0</v>
      </c>
      <c r="D84" s="16">
        <v>21833.53</v>
      </c>
      <c r="E84" s="14">
        <v>0</v>
      </c>
      <c r="F84" s="14">
        <v>0</v>
      </c>
    </row>
    <row r="85" spans="1:6" s="26" customFormat="1" ht="25.5" x14ac:dyDescent="0.2">
      <c r="A85" s="13" t="s">
        <v>69</v>
      </c>
      <c r="B85" s="14">
        <v>16512.61</v>
      </c>
      <c r="C85" s="62">
        <v>20308.419999999998</v>
      </c>
      <c r="D85" s="14">
        <v>15543.28</v>
      </c>
      <c r="E85" s="14">
        <f>D85/C85*100</f>
        <v>76.536136242996761</v>
      </c>
      <c r="F85" s="14">
        <f>D85/B85*100</f>
        <v>94.129759014474388</v>
      </c>
    </row>
    <row r="86" spans="1:6" s="26" customFormat="1" ht="12.75" x14ac:dyDescent="0.2">
      <c r="A86" s="18" t="s">
        <v>91</v>
      </c>
      <c r="B86" s="16">
        <v>16512.61</v>
      </c>
      <c r="C86" s="76">
        <v>400</v>
      </c>
      <c r="D86" s="16">
        <v>15543.28</v>
      </c>
      <c r="E86" s="14">
        <f t="shared" si="8"/>
        <v>3885.82</v>
      </c>
      <c r="F86" s="14">
        <f>D86/B86*100</f>
        <v>94.129759014474388</v>
      </c>
    </row>
    <row r="87" spans="1:6" s="26" customFormat="1" ht="12.75" x14ac:dyDescent="0.2">
      <c r="A87" s="18" t="s">
        <v>90</v>
      </c>
      <c r="B87" s="16">
        <v>0</v>
      </c>
      <c r="C87" s="76">
        <v>19908.419999999998</v>
      </c>
      <c r="D87" s="16">
        <v>0</v>
      </c>
      <c r="E87" s="14">
        <f t="shared" si="8"/>
        <v>0</v>
      </c>
      <c r="F87" s="14">
        <v>0</v>
      </c>
    </row>
    <row r="88" spans="1:6" ht="12.75" x14ac:dyDescent="0.2">
      <c r="A88" s="13" t="s">
        <v>225</v>
      </c>
      <c r="B88" s="14">
        <v>0</v>
      </c>
      <c r="C88" s="62">
        <v>0</v>
      </c>
      <c r="D88" s="14">
        <v>21945.91</v>
      </c>
      <c r="E88" s="14">
        <v>0</v>
      </c>
      <c r="F88" s="14">
        <v>0</v>
      </c>
    </row>
    <row r="89" spans="1:6" ht="12.75" x14ac:dyDescent="0.2">
      <c r="A89" s="18" t="s">
        <v>250</v>
      </c>
      <c r="B89" s="16">
        <v>0</v>
      </c>
      <c r="C89" s="76">
        <v>0</v>
      </c>
      <c r="D89" s="16">
        <v>21945.91</v>
      </c>
      <c r="E89" s="14">
        <v>0</v>
      </c>
      <c r="F89" s="14">
        <v>0</v>
      </c>
    </row>
    <row r="90" spans="1:6" ht="12.75" x14ac:dyDescent="0.2">
      <c r="A90" s="47" t="s">
        <v>70</v>
      </c>
      <c r="B90" s="49">
        <v>1605792.84</v>
      </c>
      <c r="C90" s="77">
        <v>1879331.3</v>
      </c>
      <c r="D90" s="49">
        <f>D79+D31</f>
        <v>2037949.4399999999</v>
      </c>
      <c r="E90" s="49">
        <f>D90/C90*100</f>
        <v>108.44013719135097</v>
      </c>
      <c r="F90" s="49">
        <f>D90/B90*100</f>
        <v>126.91235066162083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topLeftCell="A34" zoomScale="110" zoomScaleNormal="110" workbookViewId="0">
      <selection activeCell="D18" sqref="D18"/>
    </sheetView>
  </sheetViews>
  <sheetFormatPr defaultRowHeight="15" x14ac:dyDescent="0.25"/>
  <cols>
    <col min="1" max="1" width="31.28515625" customWidth="1"/>
    <col min="2" max="2" width="21.140625" customWidth="1"/>
    <col min="3" max="4" width="15.28515625" customWidth="1"/>
    <col min="5" max="5" width="18.7109375" customWidth="1"/>
    <col min="6" max="6" width="18.42578125" customWidth="1"/>
  </cols>
  <sheetData>
    <row r="1" spans="1:6" ht="28.5" customHeight="1" x14ac:dyDescent="0.25">
      <c r="A1" s="304" t="s">
        <v>252</v>
      </c>
      <c r="B1" s="305"/>
      <c r="C1" s="305"/>
      <c r="D1" s="305"/>
      <c r="E1" s="305"/>
      <c r="F1" s="68"/>
    </row>
    <row r="2" spans="1:6" ht="26.25" thickBot="1" x14ac:dyDescent="0.3">
      <c r="A2" s="69" t="s">
        <v>0</v>
      </c>
      <c r="B2" s="70" t="s">
        <v>212</v>
      </c>
      <c r="C2" s="70" t="s">
        <v>189</v>
      </c>
      <c r="D2" s="70" t="s">
        <v>213</v>
      </c>
      <c r="E2" s="70" t="s">
        <v>166</v>
      </c>
      <c r="F2" s="70" t="s">
        <v>98</v>
      </c>
    </row>
    <row r="3" spans="1:6" x14ac:dyDescent="0.25">
      <c r="A3" s="13" t="s">
        <v>253</v>
      </c>
      <c r="B3" s="14">
        <v>227825.56</v>
      </c>
      <c r="C3" s="14">
        <v>268508.51</v>
      </c>
      <c r="D3" s="14">
        <v>297921.61</v>
      </c>
      <c r="E3" s="102">
        <f>D3/C3*100</f>
        <v>110.9542524369153</v>
      </c>
      <c r="F3" s="102">
        <f>D3/B3*100</f>
        <v>130.76742135518069</v>
      </c>
    </row>
    <row r="4" spans="1:6" x14ac:dyDescent="0.25">
      <c r="A4" s="13" t="s">
        <v>83</v>
      </c>
      <c r="B4" s="14">
        <v>3527.87</v>
      </c>
      <c r="C4" s="14">
        <v>10000</v>
      </c>
      <c r="D4" s="14">
        <v>5132.2</v>
      </c>
      <c r="E4" s="102">
        <f>D4/C4*100</f>
        <v>51.322000000000003</v>
      </c>
      <c r="F4" s="102">
        <f>D4/B4*100</f>
        <v>145.47588204780789</v>
      </c>
    </row>
    <row r="5" spans="1:6" x14ac:dyDescent="0.25">
      <c r="A5" s="13" t="s">
        <v>93</v>
      </c>
      <c r="B5" s="14">
        <v>1839.46</v>
      </c>
      <c r="C5" s="14">
        <v>10617.82</v>
      </c>
      <c r="D5" s="14">
        <v>2643.78</v>
      </c>
      <c r="E5" s="102">
        <f>D5/C5*100</f>
        <v>24.899461471375485</v>
      </c>
      <c r="F5" s="102">
        <f>D5/B5*100</f>
        <v>143.72587607232558</v>
      </c>
    </row>
    <row r="6" spans="1:6" x14ac:dyDescent="0.25">
      <c r="A6" s="13" t="s">
        <v>84</v>
      </c>
      <c r="B6" s="14">
        <v>1268.5</v>
      </c>
      <c r="C6" s="14">
        <v>0</v>
      </c>
      <c r="D6" s="14">
        <v>896.46</v>
      </c>
      <c r="E6" s="102">
        <v>0</v>
      </c>
      <c r="F6" s="102">
        <f>D6/B6*100</f>
        <v>70.670871107607411</v>
      </c>
    </row>
    <row r="7" spans="1:6" x14ac:dyDescent="0.25">
      <c r="A7" s="13" t="s">
        <v>94</v>
      </c>
      <c r="B7" s="14">
        <v>1369373.82</v>
      </c>
      <c r="C7" s="14">
        <v>1563851.87</v>
      </c>
      <c r="D7" s="14">
        <v>1708619.97</v>
      </c>
      <c r="E7" s="102">
        <f>D7/C7*100</f>
        <v>109.25714914418332</v>
      </c>
      <c r="F7" s="102">
        <f>D7/B7*100</f>
        <v>124.77381596210155</v>
      </c>
    </row>
    <row r="8" spans="1:6" x14ac:dyDescent="0.25">
      <c r="A8" s="13" t="s">
        <v>85</v>
      </c>
      <c r="B8" s="14">
        <v>0</v>
      </c>
      <c r="C8" s="14">
        <v>0</v>
      </c>
      <c r="D8" s="14">
        <v>4909.12</v>
      </c>
      <c r="E8" s="102">
        <v>0</v>
      </c>
      <c r="F8" s="102">
        <v>0</v>
      </c>
    </row>
    <row r="9" spans="1:6" x14ac:dyDescent="0.25">
      <c r="A9" s="71"/>
      <c r="B9" s="14"/>
      <c r="C9" s="14"/>
      <c r="D9" s="14"/>
      <c r="E9" s="102"/>
      <c r="F9" s="102"/>
    </row>
    <row r="10" spans="1:6" x14ac:dyDescent="0.25">
      <c r="A10" s="104" t="s">
        <v>71</v>
      </c>
      <c r="B10" s="49">
        <v>1603835.21</v>
      </c>
      <c r="C10" s="49">
        <v>1880228.39</v>
      </c>
      <c r="D10" s="49">
        <v>2088426.33</v>
      </c>
      <c r="E10" s="105">
        <f>D10/C10*100</f>
        <v>111.07301331621741</v>
      </c>
      <c r="F10" s="105">
        <f>D10/B10*100</f>
        <v>130.21452060526843</v>
      </c>
    </row>
    <row r="11" spans="1:6" x14ac:dyDescent="0.25">
      <c r="A11" s="72"/>
      <c r="B11" s="68"/>
      <c r="C11" s="68"/>
      <c r="D11" s="68"/>
      <c r="E11" s="68"/>
      <c r="F11" s="68"/>
    </row>
    <row r="12" spans="1:6" x14ac:dyDescent="0.25">
      <c r="A12" s="72"/>
      <c r="B12" s="68"/>
      <c r="C12" s="68"/>
      <c r="D12" s="68"/>
      <c r="E12" s="68"/>
      <c r="F12" s="68"/>
    </row>
    <row r="13" spans="1:6" ht="24" customHeight="1" x14ac:dyDescent="0.25">
      <c r="A13" s="306" t="s">
        <v>73</v>
      </c>
      <c r="B13" s="307"/>
      <c r="C13" s="307"/>
      <c r="D13" s="307"/>
      <c r="E13" s="307"/>
      <c r="F13" s="307"/>
    </row>
    <row r="14" spans="1:6" ht="15.75" thickBot="1" x14ac:dyDescent="0.3">
      <c r="A14" s="72"/>
      <c r="B14" s="68"/>
      <c r="C14" s="68"/>
      <c r="D14" s="68"/>
      <c r="E14" s="68"/>
      <c r="F14" s="68"/>
    </row>
    <row r="15" spans="1:6" ht="26.25" thickBot="1" x14ac:dyDescent="0.3">
      <c r="A15" s="73" t="s">
        <v>0</v>
      </c>
      <c r="B15" s="70" t="s">
        <v>214</v>
      </c>
      <c r="C15" s="70" t="s">
        <v>190</v>
      </c>
      <c r="D15" s="70" t="s">
        <v>215</v>
      </c>
      <c r="E15" s="74" t="s">
        <v>97</v>
      </c>
      <c r="F15" s="74" t="s">
        <v>98</v>
      </c>
    </row>
    <row r="16" spans="1:6" x14ac:dyDescent="0.25">
      <c r="A16" s="13" t="s">
        <v>253</v>
      </c>
      <c r="B16" s="111">
        <v>227825.56</v>
      </c>
      <c r="C16" s="62">
        <v>268508.51</v>
      </c>
      <c r="D16" s="62">
        <v>297921.61</v>
      </c>
      <c r="E16" s="102">
        <f>D16/C16*100</f>
        <v>110.9542524369153</v>
      </c>
      <c r="F16" s="102">
        <f>D16/B16*100</f>
        <v>130.76742135518069</v>
      </c>
    </row>
    <row r="17" spans="1:6" x14ac:dyDescent="0.25">
      <c r="A17" s="13" t="s">
        <v>86</v>
      </c>
      <c r="B17" s="111">
        <v>3527.87</v>
      </c>
      <c r="C17" s="62">
        <v>10000</v>
      </c>
      <c r="D17" s="62">
        <v>5132.2</v>
      </c>
      <c r="E17" s="102">
        <f>D17/C17*100</f>
        <v>51.322000000000003</v>
      </c>
      <c r="F17" s="102">
        <f>D17/B17*100</f>
        <v>145.47588204780789</v>
      </c>
    </row>
    <row r="18" spans="1:6" x14ac:dyDescent="0.25">
      <c r="A18" s="13" t="s">
        <v>93</v>
      </c>
      <c r="B18" s="111">
        <v>1839.46</v>
      </c>
      <c r="C18" s="62">
        <v>10617.82</v>
      </c>
      <c r="D18" s="62">
        <v>2643.78</v>
      </c>
      <c r="E18" s="102">
        <f>D18/C18*100</f>
        <v>24.899461471375485</v>
      </c>
      <c r="F18" s="102">
        <f>D18/B18*100</f>
        <v>143.72587607232558</v>
      </c>
    </row>
    <row r="19" spans="1:6" x14ac:dyDescent="0.25">
      <c r="A19" s="13" t="s">
        <v>84</v>
      </c>
      <c r="B19" s="111">
        <v>1268.5</v>
      </c>
      <c r="C19" s="62">
        <v>897.09</v>
      </c>
      <c r="D19" s="62">
        <v>896.46</v>
      </c>
      <c r="E19" s="102">
        <f>D19/C19*100</f>
        <v>99.929772932481683</v>
      </c>
      <c r="F19" s="102">
        <f>D19/B19*100</f>
        <v>70.670871107607411</v>
      </c>
    </row>
    <row r="20" spans="1:6" x14ac:dyDescent="0.25">
      <c r="A20" s="13" t="s">
        <v>95</v>
      </c>
      <c r="B20" s="111">
        <v>1344299.03</v>
      </c>
      <c r="C20" s="62">
        <v>1563851.87</v>
      </c>
      <c r="D20" s="111">
        <v>1703602.34</v>
      </c>
      <c r="E20" s="102">
        <f>D20/C20*100</f>
        <v>108.93629842320041</v>
      </c>
      <c r="F20" s="102">
        <f>D20/B20*100</f>
        <v>126.7279304664826</v>
      </c>
    </row>
    <row r="21" spans="1:6" x14ac:dyDescent="0.25">
      <c r="A21" s="71" t="s">
        <v>85</v>
      </c>
      <c r="B21" s="114">
        <v>0</v>
      </c>
      <c r="C21" s="62">
        <v>0</v>
      </c>
      <c r="D21" s="62">
        <v>4909.12</v>
      </c>
      <c r="E21" s="102">
        <v>0</v>
      </c>
      <c r="F21" s="102">
        <v>0</v>
      </c>
    </row>
    <row r="22" spans="1:6" x14ac:dyDescent="0.25">
      <c r="A22" s="23"/>
      <c r="B22" s="75"/>
      <c r="C22" s="62"/>
      <c r="D22" s="62"/>
      <c r="E22" s="102"/>
      <c r="F22" s="102"/>
    </row>
    <row r="23" spans="1:6" x14ac:dyDescent="0.25">
      <c r="A23" s="106" t="s">
        <v>72</v>
      </c>
      <c r="B23" s="107">
        <v>1605792.84</v>
      </c>
      <c r="C23" s="77">
        <v>1879331.3</v>
      </c>
      <c r="D23" s="77">
        <v>2037949.4399999999</v>
      </c>
      <c r="E23" s="105">
        <f>D23/C23*100</f>
        <v>108.44013719135097</v>
      </c>
      <c r="F23" s="105">
        <f>D23/B23*100</f>
        <v>126.91235066162083</v>
      </c>
    </row>
    <row r="25" spans="1:6" x14ac:dyDescent="0.25">
      <c r="B25" s="113"/>
    </row>
    <row r="26" spans="1:6" x14ac:dyDescent="0.25">
      <c r="B26" s="113"/>
    </row>
    <row r="27" spans="1:6" x14ac:dyDescent="0.25">
      <c r="B27" s="113"/>
    </row>
    <row r="28" spans="1:6" x14ac:dyDescent="0.25">
      <c r="B28" s="113"/>
    </row>
    <row r="29" spans="1:6" x14ac:dyDescent="0.25">
      <c r="B29" s="113"/>
    </row>
    <row r="30" spans="1:6" x14ac:dyDescent="0.25">
      <c r="B30" s="113"/>
    </row>
    <row r="31" spans="1:6" x14ac:dyDescent="0.25">
      <c r="B31" s="113"/>
    </row>
    <row r="32" spans="1:6" x14ac:dyDescent="0.25">
      <c r="B32" s="113"/>
    </row>
  </sheetData>
  <mergeCells count="2">
    <mergeCell ref="A1:E1"/>
    <mergeCell ref="A13:F13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4"/>
  <sheetViews>
    <sheetView tabSelected="1" topLeftCell="A226" zoomScale="120" zoomScaleNormal="120" workbookViewId="0">
      <selection activeCell="F243" sqref="F243:G243"/>
    </sheetView>
  </sheetViews>
  <sheetFormatPr defaultRowHeight="12.75" x14ac:dyDescent="0.2"/>
  <cols>
    <col min="1" max="1" width="9.28515625" style="212" customWidth="1"/>
    <col min="2" max="2" width="10.7109375" style="212" customWidth="1"/>
    <col min="3" max="3" width="42.42578125" style="5" customWidth="1"/>
    <col min="4" max="4" width="0.140625" style="5" customWidth="1"/>
    <col min="5" max="5" width="17.28515625" style="9" customWidth="1"/>
    <col min="6" max="7" width="17.28515625" style="8" customWidth="1"/>
    <col min="8" max="8" width="14.28515625" style="120" customWidth="1"/>
    <col min="9" max="9" width="13.28515625" style="121" customWidth="1"/>
    <col min="10" max="10" width="10.140625" style="5" bestFit="1" customWidth="1"/>
    <col min="11" max="11" width="11.28515625" style="5" bestFit="1" customWidth="1"/>
    <col min="12" max="12" width="13.140625" style="5" bestFit="1" customWidth="1"/>
    <col min="13" max="16384" width="9.140625" style="5"/>
  </cols>
  <sheetData>
    <row r="1" spans="1:9" ht="75.75" customHeight="1" thickBot="1" x14ac:dyDescent="0.25">
      <c r="A1" s="159"/>
      <c r="B1" s="153"/>
      <c r="C1" s="309" t="s">
        <v>14</v>
      </c>
      <c r="D1" s="310"/>
      <c r="E1" s="310"/>
      <c r="F1" s="310"/>
      <c r="G1" s="310"/>
      <c r="H1" s="310"/>
      <c r="I1" s="311"/>
    </row>
    <row r="2" spans="1:9" ht="34.5" customHeight="1" x14ac:dyDescent="0.15">
      <c r="A2" s="151" t="s">
        <v>99</v>
      </c>
      <c r="B2" s="215" t="s">
        <v>139</v>
      </c>
      <c r="C2" s="134" t="s">
        <v>76</v>
      </c>
      <c r="D2" s="52" t="s">
        <v>5</v>
      </c>
      <c r="E2" s="52" t="s">
        <v>231</v>
      </c>
      <c r="F2" s="52" t="s">
        <v>191</v>
      </c>
      <c r="G2" s="52" t="s">
        <v>232</v>
      </c>
      <c r="H2" s="291" t="s">
        <v>159</v>
      </c>
      <c r="I2" s="292" t="s">
        <v>160</v>
      </c>
    </row>
    <row r="3" spans="1:9" x14ac:dyDescent="0.2">
      <c r="A3" s="146"/>
      <c r="B3" s="154"/>
      <c r="C3" s="29">
        <v>1</v>
      </c>
      <c r="D3" s="12">
        <v>2</v>
      </c>
      <c r="E3" s="12">
        <v>2</v>
      </c>
      <c r="F3" s="12">
        <v>3</v>
      </c>
      <c r="G3" s="12">
        <v>4</v>
      </c>
      <c r="H3" s="293">
        <v>5</v>
      </c>
      <c r="I3" s="12">
        <v>6</v>
      </c>
    </row>
    <row r="4" spans="1:9" ht="34.5" customHeight="1" x14ac:dyDescent="0.25">
      <c r="A4" s="194">
        <v>671</v>
      </c>
      <c r="B4" s="195">
        <v>451</v>
      </c>
      <c r="C4" s="196" t="s">
        <v>141</v>
      </c>
      <c r="D4" s="48"/>
      <c r="E4" s="49"/>
      <c r="F4" s="49"/>
      <c r="G4" s="49"/>
      <c r="H4" s="117"/>
      <c r="I4" s="118"/>
    </row>
    <row r="5" spans="1:9" s="26" customFormat="1" ht="13.5" x14ac:dyDescent="0.25">
      <c r="A5" s="168">
        <v>3</v>
      </c>
      <c r="B5" s="167">
        <v>451</v>
      </c>
      <c r="C5" s="48" t="s">
        <v>100</v>
      </c>
      <c r="D5" s="48"/>
      <c r="E5" s="49">
        <v>211426.78</v>
      </c>
      <c r="F5" s="49">
        <v>195375.61</v>
      </c>
      <c r="G5" s="49">
        <f>G6</f>
        <v>215003.19</v>
      </c>
      <c r="H5" s="117">
        <f>G5/F5*100</f>
        <v>110.04607484015021</v>
      </c>
      <c r="I5" s="118">
        <f>G5/E5*100</f>
        <v>101.69155960280906</v>
      </c>
    </row>
    <row r="6" spans="1:9" s="11" customFormat="1" ht="15" customHeight="1" x14ac:dyDescent="0.25">
      <c r="A6" s="148">
        <v>32</v>
      </c>
      <c r="B6" s="156">
        <v>451</v>
      </c>
      <c r="C6" s="171" t="s">
        <v>105</v>
      </c>
      <c r="D6" s="172"/>
      <c r="E6" s="64">
        <v>211426.78</v>
      </c>
      <c r="F6" s="64">
        <v>195375.61</v>
      </c>
      <c r="G6" s="64">
        <f>G7+G11+G18+G28</f>
        <v>215003.19</v>
      </c>
      <c r="H6" s="117">
        <f t="shared" ref="H6:H16" si="0">G6/F6*100</f>
        <v>110.04607484015021</v>
      </c>
      <c r="I6" s="118">
        <f t="shared" ref="I6:I16" si="1">G6/E6*100</f>
        <v>101.69155960280906</v>
      </c>
    </row>
    <row r="7" spans="1:9" s="1" customFormat="1" ht="13.5" x14ac:dyDescent="0.25">
      <c r="A7" s="148">
        <v>321</v>
      </c>
      <c r="B7" s="156">
        <v>451</v>
      </c>
      <c r="C7" s="135" t="s">
        <v>110</v>
      </c>
      <c r="D7" s="16"/>
      <c r="E7" s="14">
        <v>2959.59</v>
      </c>
      <c r="F7" s="14">
        <v>3800</v>
      </c>
      <c r="G7" s="14">
        <v>3805</v>
      </c>
      <c r="H7" s="117">
        <f t="shared" si="0"/>
        <v>100.13157894736841</v>
      </c>
      <c r="I7" s="118">
        <f t="shared" si="1"/>
        <v>128.56510530174788</v>
      </c>
    </row>
    <row r="8" spans="1:9" s="7" customFormat="1" ht="13.5" x14ac:dyDescent="0.25">
      <c r="A8" s="149">
        <v>3211</v>
      </c>
      <c r="B8" s="154"/>
      <c r="C8" s="136" t="s">
        <v>107</v>
      </c>
      <c r="D8" s="17"/>
      <c r="E8" s="16">
        <v>2600.41</v>
      </c>
      <c r="F8" s="16">
        <v>3200</v>
      </c>
      <c r="G8" s="16">
        <v>3200</v>
      </c>
      <c r="H8" s="117">
        <f t="shared" si="0"/>
        <v>100</v>
      </c>
      <c r="I8" s="118">
        <f t="shared" si="1"/>
        <v>123.05751785295396</v>
      </c>
    </row>
    <row r="9" spans="1:9" s="1" customFormat="1" ht="13.5" x14ac:dyDescent="0.25">
      <c r="A9" s="150">
        <v>3213</v>
      </c>
      <c r="B9" s="157"/>
      <c r="C9" s="136" t="s">
        <v>109</v>
      </c>
      <c r="D9" s="17"/>
      <c r="E9" s="16">
        <v>359.59</v>
      </c>
      <c r="F9" s="16">
        <v>600</v>
      </c>
      <c r="G9" s="16">
        <v>605</v>
      </c>
      <c r="H9" s="117">
        <f t="shared" si="0"/>
        <v>100.83333333333333</v>
      </c>
      <c r="I9" s="118">
        <f>G9/E9*100</f>
        <v>168.24717038849801</v>
      </c>
    </row>
    <row r="10" spans="1:9" s="1" customFormat="1" ht="13.5" x14ac:dyDescent="0.25">
      <c r="A10" s="150">
        <v>3214</v>
      </c>
      <c r="B10" s="157"/>
      <c r="C10" s="136" t="s">
        <v>150</v>
      </c>
      <c r="D10" s="17"/>
      <c r="E10" s="16">
        <v>0</v>
      </c>
      <c r="F10" s="16">
        <v>0</v>
      </c>
      <c r="G10" s="16">
        <v>0</v>
      </c>
      <c r="H10" s="117">
        <v>0</v>
      </c>
      <c r="I10" s="118">
        <v>0</v>
      </c>
    </row>
    <row r="11" spans="1:9" s="1" customFormat="1" ht="13.5" x14ac:dyDescent="0.25">
      <c r="A11" s="148">
        <v>322</v>
      </c>
      <c r="B11" s="156">
        <v>451</v>
      </c>
      <c r="C11" s="135" t="s">
        <v>111</v>
      </c>
      <c r="D11" s="17"/>
      <c r="E11" s="14">
        <v>56767.01</v>
      </c>
      <c r="F11" s="14">
        <v>64200</v>
      </c>
      <c r="G11" s="14">
        <f>G12+G13+G14+G15+G16</f>
        <v>63457.820000000007</v>
      </c>
      <c r="H11" s="117">
        <f t="shared" si="0"/>
        <v>98.843956386292845</v>
      </c>
      <c r="I11" s="118">
        <f t="shared" si="1"/>
        <v>111.78644075141531</v>
      </c>
    </row>
    <row r="12" spans="1:9" s="1" customFormat="1" ht="13.5" x14ac:dyDescent="0.25">
      <c r="A12" s="150">
        <v>3221</v>
      </c>
      <c r="B12" s="157"/>
      <c r="C12" s="136" t="s">
        <v>112</v>
      </c>
      <c r="D12" s="17"/>
      <c r="E12" s="16">
        <v>3019.99</v>
      </c>
      <c r="F12" s="16">
        <v>4000</v>
      </c>
      <c r="G12" s="16">
        <v>5000</v>
      </c>
      <c r="H12" s="117">
        <f t="shared" si="0"/>
        <v>125</v>
      </c>
      <c r="I12" s="118">
        <f t="shared" si="1"/>
        <v>165.56346213066934</v>
      </c>
    </row>
    <row r="13" spans="1:9" s="1" customFormat="1" ht="13.5" x14ac:dyDescent="0.25">
      <c r="A13" s="150">
        <v>3222</v>
      </c>
      <c r="B13" s="157"/>
      <c r="C13" s="136" t="s">
        <v>117</v>
      </c>
      <c r="D13" s="17"/>
      <c r="E13" s="16">
        <v>3641.73</v>
      </c>
      <c r="F13" s="16">
        <v>6500</v>
      </c>
      <c r="G13" s="16">
        <v>7844.5</v>
      </c>
      <c r="H13" s="117">
        <f t="shared" si="0"/>
        <v>120.68461538461538</v>
      </c>
      <c r="I13" s="118">
        <f t="shared" si="1"/>
        <v>215.40586479502872</v>
      </c>
    </row>
    <row r="14" spans="1:9" s="1" customFormat="1" ht="13.5" x14ac:dyDescent="0.25">
      <c r="A14" s="150">
        <v>3223</v>
      </c>
      <c r="B14" s="157"/>
      <c r="C14" s="136" t="s">
        <v>113</v>
      </c>
      <c r="D14" s="17"/>
      <c r="E14" s="16">
        <v>48254.16</v>
      </c>
      <c r="F14" s="16">
        <v>54550</v>
      </c>
      <c r="G14" s="133">
        <v>48500.91</v>
      </c>
      <c r="H14" s="117">
        <f t="shared" si="0"/>
        <v>88.910925756186984</v>
      </c>
      <c r="I14" s="118">
        <f t="shared" si="1"/>
        <v>100.51135487593194</v>
      </c>
    </row>
    <row r="15" spans="1:9" s="1" customFormat="1" ht="13.5" x14ac:dyDescent="0.25">
      <c r="A15" s="150">
        <v>3224</v>
      </c>
      <c r="B15" s="157"/>
      <c r="C15" s="136" t="s">
        <v>114</v>
      </c>
      <c r="D15" s="16"/>
      <c r="E15" s="16">
        <v>1729.3</v>
      </c>
      <c r="F15" s="16">
        <v>2000</v>
      </c>
      <c r="G15" s="132">
        <v>1997.43</v>
      </c>
      <c r="H15" s="117">
        <f t="shared" si="0"/>
        <v>99.871499999999997</v>
      </c>
      <c r="I15" s="118">
        <f>G15/E15*100</f>
        <v>115.50511767767307</v>
      </c>
    </row>
    <row r="16" spans="1:9" ht="13.5" x14ac:dyDescent="0.25">
      <c r="A16" s="149">
        <v>3225</v>
      </c>
      <c r="B16" s="154"/>
      <c r="C16" s="136" t="s">
        <v>115</v>
      </c>
      <c r="D16" s="15"/>
      <c r="E16" s="16">
        <v>121.83</v>
      </c>
      <c r="F16" s="16">
        <v>150</v>
      </c>
      <c r="G16" s="16">
        <v>114.98</v>
      </c>
      <c r="H16" s="117">
        <f t="shared" si="0"/>
        <v>76.653333333333336</v>
      </c>
      <c r="I16" s="118">
        <f t="shared" si="1"/>
        <v>94.377411146679805</v>
      </c>
    </row>
    <row r="17" spans="1:9" ht="13.5" x14ac:dyDescent="0.25">
      <c r="A17" s="149">
        <v>3227</v>
      </c>
      <c r="B17" s="154"/>
      <c r="C17" s="136" t="s">
        <v>116</v>
      </c>
      <c r="D17" s="15"/>
      <c r="E17" s="16">
        <v>0</v>
      </c>
      <c r="F17" s="16">
        <v>0</v>
      </c>
      <c r="G17" s="16">
        <v>0</v>
      </c>
      <c r="H17" s="117">
        <v>0</v>
      </c>
      <c r="I17" s="118">
        <v>0</v>
      </c>
    </row>
    <row r="18" spans="1:9" s="2" customFormat="1" ht="13.5" x14ac:dyDescent="0.25">
      <c r="A18" s="148">
        <v>323</v>
      </c>
      <c r="B18" s="156">
        <v>451</v>
      </c>
      <c r="C18" s="135" t="s">
        <v>118</v>
      </c>
      <c r="D18" s="17"/>
      <c r="E18" s="14">
        <f>E19+E20+E21+E22+E23+E25+E26+E27</f>
        <v>152322.91</v>
      </c>
      <c r="F18" s="14">
        <v>126745.61</v>
      </c>
      <c r="G18" s="14">
        <f>G19+G20+G21+G22+G23+G24+G25+G26+G27</f>
        <v>147224.88</v>
      </c>
      <c r="H18" s="117">
        <f>G18/F18*100</f>
        <v>116.15777461641473</v>
      </c>
      <c r="I18" s="118">
        <f t="shared" ref="I18:I23" si="2">G18/E18*100</f>
        <v>96.653142984203754</v>
      </c>
    </row>
    <row r="19" spans="1:9" s="6" customFormat="1" ht="13.5" x14ac:dyDescent="0.25">
      <c r="A19" s="150">
        <v>3231</v>
      </c>
      <c r="B19" s="157"/>
      <c r="C19" s="136" t="s">
        <v>119</v>
      </c>
      <c r="D19" s="17"/>
      <c r="E19" s="16">
        <v>4983.9799999999996</v>
      </c>
      <c r="F19" s="16">
        <v>3500</v>
      </c>
      <c r="G19" s="16">
        <v>4543.72</v>
      </c>
      <c r="H19" s="117">
        <f>G19/F19*100</f>
        <v>129.82057142857144</v>
      </c>
      <c r="I19" s="118">
        <f t="shared" si="2"/>
        <v>91.166497457854973</v>
      </c>
    </row>
    <row r="20" spans="1:9" s="6" customFormat="1" ht="13.5" x14ac:dyDescent="0.25">
      <c r="A20" s="150">
        <v>3232</v>
      </c>
      <c r="B20" s="157"/>
      <c r="C20" s="136" t="s">
        <v>120</v>
      </c>
      <c r="D20" s="17"/>
      <c r="E20" s="16">
        <v>3183.08</v>
      </c>
      <c r="F20" s="16">
        <v>5159.74</v>
      </c>
      <c r="G20" s="16">
        <v>7104.69</v>
      </c>
      <c r="H20" s="117">
        <f>G20/F20*100</f>
        <v>137.69472880416455</v>
      </c>
      <c r="I20" s="118">
        <f>G20/E20*100</f>
        <v>223.20174170928783</v>
      </c>
    </row>
    <row r="21" spans="1:9" s="6" customFormat="1" ht="13.5" x14ac:dyDescent="0.25">
      <c r="A21" s="150">
        <v>3233</v>
      </c>
      <c r="B21" s="157"/>
      <c r="C21" s="136" t="s">
        <v>121</v>
      </c>
      <c r="D21" s="17"/>
      <c r="E21" s="16">
        <v>84.96</v>
      </c>
      <c r="F21" s="16">
        <v>1175</v>
      </c>
      <c r="G21" s="16">
        <v>1172.44</v>
      </c>
      <c r="H21" s="117">
        <v>0</v>
      </c>
      <c r="I21" s="118">
        <v>0</v>
      </c>
    </row>
    <row r="22" spans="1:9" ht="13.5" x14ac:dyDescent="0.25">
      <c r="A22" s="149">
        <v>3234</v>
      </c>
      <c r="B22" s="154"/>
      <c r="C22" s="136" t="s">
        <v>122</v>
      </c>
      <c r="D22" s="17"/>
      <c r="E22" s="16">
        <v>16335.64</v>
      </c>
      <c r="F22" s="16">
        <v>18701.93</v>
      </c>
      <c r="G22" s="16">
        <v>24226.5</v>
      </c>
      <c r="H22" s="117">
        <f t="shared" ref="H22:H31" si="3">G22/F22*100</f>
        <v>129.54010628849534</v>
      </c>
      <c r="I22" s="118">
        <f t="shared" si="2"/>
        <v>148.30456596741848</v>
      </c>
    </row>
    <row r="23" spans="1:9" s="6" customFormat="1" ht="13.5" x14ac:dyDescent="0.25">
      <c r="A23" s="150">
        <v>3235</v>
      </c>
      <c r="B23" s="157"/>
      <c r="C23" s="136" t="s">
        <v>123</v>
      </c>
      <c r="D23" s="17"/>
      <c r="E23" s="16">
        <v>124955.02</v>
      </c>
      <c r="F23" s="16">
        <v>90055</v>
      </c>
      <c r="G23" s="16">
        <v>100757.08</v>
      </c>
      <c r="H23" s="117">
        <f t="shared" si="3"/>
        <v>111.88393759369275</v>
      </c>
      <c r="I23" s="118">
        <f t="shared" si="2"/>
        <v>80.634679583101175</v>
      </c>
    </row>
    <row r="24" spans="1:9" s="11" customFormat="1" ht="13.5" x14ac:dyDescent="0.25">
      <c r="A24" s="150">
        <v>3236</v>
      </c>
      <c r="B24" s="157"/>
      <c r="C24" s="136" t="s">
        <v>124</v>
      </c>
      <c r="D24" s="17"/>
      <c r="E24" s="16">
        <v>0</v>
      </c>
      <c r="F24" s="16">
        <v>3503.94</v>
      </c>
      <c r="G24" s="16">
        <v>2229.7800000000002</v>
      </c>
      <c r="H24" s="117">
        <f t="shared" si="3"/>
        <v>63.636363636363647</v>
      </c>
      <c r="I24" s="118">
        <v>0</v>
      </c>
    </row>
    <row r="25" spans="1:9" s="6" customFormat="1" ht="13.5" x14ac:dyDescent="0.25">
      <c r="A25" s="150">
        <v>3237</v>
      </c>
      <c r="B25" s="157"/>
      <c r="C25" s="136" t="s">
        <v>125</v>
      </c>
      <c r="D25" s="17"/>
      <c r="E25" s="16">
        <v>986.83</v>
      </c>
      <c r="F25" s="16">
        <v>2200</v>
      </c>
      <c r="G25" s="16">
        <v>3930.1</v>
      </c>
      <c r="H25" s="117">
        <f t="shared" si="3"/>
        <v>178.64090909090908</v>
      </c>
      <c r="I25" s="118">
        <f>G25/E25*100</f>
        <v>398.25501859489469</v>
      </c>
    </row>
    <row r="26" spans="1:9" s="6" customFormat="1" ht="13.5" x14ac:dyDescent="0.25">
      <c r="A26" s="150">
        <v>3238</v>
      </c>
      <c r="B26" s="157"/>
      <c r="C26" s="136" t="s">
        <v>126</v>
      </c>
      <c r="D26" s="17"/>
      <c r="E26" s="16">
        <v>1693.76</v>
      </c>
      <c r="F26" s="16">
        <v>2300</v>
      </c>
      <c r="G26" s="16">
        <v>3118.1</v>
      </c>
      <c r="H26" s="117">
        <f t="shared" si="3"/>
        <v>135.5695652173913</v>
      </c>
      <c r="I26" s="118">
        <f>G26/E26*100</f>
        <v>184.09337804647649</v>
      </c>
    </row>
    <row r="27" spans="1:9" s="6" customFormat="1" ht="13.5" x14ac:dyDescent="0.25">
      <c r="A27" s="150">
        <v>3239</v>
      </c>
      <c r="B27" s="157"/>
      <c r="C27" s="136" t="s">
        <v>127</v>
      </c>
      <c r="D27" s="17"/>
      <c r="E27" s="16">
        <v>99.64</v>
      </c>
      <c r="F27" s="16">
        <v>150</v>
      </c>
      <c r="G27" s="108">
        <v>142.47</v>
      </c>
      <c r="H27" s="117">
        <f t="shared" si="3"/>
        <v>94.98</v>
      </c>
      <c r="I27" s="118">
        <f>G27/E27*100</f>
        <v>142.98474508229626</v>
      </c>
    </row>
    <row r="28" spans="1:9" s="1" customFormat="1" ht="26.25" x14ac:dyDescent="0.25">
      <c r="A28" s="148">
        <v>329</v>
      </c>
      <c r="B28" s="156">
        <v>451</v>
      </c>
      <c r="C28" s="135" t="s">
        <v>233</v>
      </c>
      <c r="D28" s="16"/>
      <c r="E28" s="14">
        <v>376.86</v>
      </c>
      <c r="F28" s="14">
        <v>630</v>
      </c>
      <c r="G28" s="14">
        <f>G29+G31</f>
        <v>515.49</v>
      </c>
      <c r="H28" s="117">
        <f t="shared" si="3"/>
        <v>81.823809523809516</v>
      </c>
      <c r="I28" s="118">
        <f>G28/E28*100</f>
        <v>136.78554370323198</v>
      </c>
    </row>
    <row r="29" spans="1:9" ht="13.5" x14ac:dyDescent="0.25">
      <c r="A29" s="149">
        <v>3292</v>
      </c>
      <c r="B29" s="154"/>
      <c r="C29" s="136" t="s">
        <v>128</v>
      </c>
      <c r="D29" s="17"/>
      <c r="E29" s="16">
        <v>188.89</v>
      </c>
      <c r="F29" s="16">
        <v>400</v>
      </c>
      <c r="G29" s="16">
        <v>380.49</v>
      </c>
      <c r="H29" s="117">
        <f t="shared" si="3"/>
        <v>95.122500000000002</v>
      </c>
      <c r="I29" s="118">
        <f>G29/E29*100</f>
        <v>201.43469744295626</v>
      </c>
    </row>
    <row r="30" spans="1:9" s="6" customFormat="1" ht="13.5" x14ac:dyDescent="0.25">
      <c r="A30" s="150">
        <v>3293</v>
      </c>
      <c r="B30" s="157"/>
      <c r="C30" s="136" t="s">
        <v>129</v>
      </c>
      <c r="D30" s="17"/>
      <c r="E30" s="16">
        <v>0</v>
      </c>
      <c r="F30" s="16">
        <v>0</v>
      </c>
      <c r="G30" s="16">
        <v>0</v>
      </c>
      <c r="H30" s="117">
        <v>0</v>
      </c>
      <c r="I30" s="118">
        <v>0</v>
      </c>
    </row>
    <row r="31" spans="1:9" s="6" customFormat="1" ht="13.5" x14ac:dyDescent="0.25">
      <c r="A31" s="150">
        <v>3294</v>
      </c>
      <c r="B31" s="157"/>
      <c r="C31" s="136" t="s">
        <v>130</v>
      </c>
      <c r="D31" s="17"/>
      <c r="E31" s="16">
        <v>123.27</v>
      </c>
      <c r="F31" s="16">
        <v>160</v>
      </c>
      <c r="G31" s="16">
        <v>135</v>
      </c>
      <c r="H31" s="117">
        <f t="shared" si="3"/>
        <v>84.375</v>
      </c>
      <c r="I31" s="118">
        <f>G31/E31*100</f>
        <v>109.51569724993917</v>
      </c>
    </row>
    <row r="32" spans="1:9" s="6" customFormat="1" ht="15.75" customHeight="1" x14ac:dyDescent="0.25">
      <c r="A32" s="150">
        <v>3299</v>
      </c>
      <c r="B32" s="157"/>
      <c r="C32" s="136" t="s">
        <v>131</v>
      </c>
      <c r="D32" s="17"/>
      <c r="E32" s="16">
        <v>64.7</v>
      </c>
      <c r="F32" s="16">
        <v>70</v>
      </c>
      <c r="G32" s="16">
        <v>0</v>
      </c>
      <c r="H32" s="117">
        <v>0</v>
      </c>
      <c r="I32" s="118">
        <f t="shared" ref="I32" si="4">G32/E32*100</f>
        <v>0</v>
      </c>
    </row>
    <row r="33" spans="1:11" s="11" customFormat="1" ht="15.75" customHeight="1" x14ac:dyDescent="0.25">
      <c r="A33" s="148">
        <v>4</v>
      </c>
      <c r="B33" s="156">
        <v>451</v>
      </c>
      <c r="C33" s="288" t="s">
        <v>237</v>
      </c>
      <c r="D33" s="192"/>
      <c r="E33" s="193">
        <v>0</v>
      </c>
      <c r="F33" s="193">
        <v>0</v>
      </c>
      <c r="G33" s="193">
        <v>21945.91</v>
      </c>
      <c r="H33" s="117">
        <v>0</v>
      </c>
      <c r="I33" s="118">
        <v>0</v>
      </c>
    </row>
    <row r="34" spans="1:11" s="11" customFormat="1" ht="15.75" customHeight="1" x14ac:dyDescent="0.25">
      <c r="A34" s="148">
        <v>42</v>
      </c>
      <c r="B34" s="156">
        <v>451</v>
      </c>
      <c r="C34" s="266" t="s">
        <v>237</v>
      </c>
      <c r="D34" s="192"/>
      <c r="E34" s="193">
        <v>0</v>
      </c>
      <c r="F34" s="193">
        <v>0</v>
      </c>
      <c r="G34" s="193">
        <v>0</v>
      </c>
      <c r="H34" s="117">
        <v>0</v>
      </c>
      <c r="I34" s="118">
        <v>0</v>
      </c>
    </row>
    <row r="35" spans="1:11" s="11" customFormat="1" ht="15.75" customHeight="1" x14ac:dyDescent="0.25">
      <c r="A35" s="148">
        <v>422</v>
      </c>
      <c r="B35" s="156">
        <v>451</v>
      </c>
      <c r="C35" s="289" t="s">
        <v>244</v>
      </c>
      <c r="D35" s="192"/>
      <c r="E35" s="132">
        <v>0</v>
      </c>
      <c r="F35" s="132">
        <v>0</v>
      </c>
      <c r="G35" s="132">
        <v>0</v>
      </c>
      <c r="H35" s="117">
        <v>0</v>
      </c>
      <c r="I35" s="118">
        <v>0</v>
      </c>
    </row>
    <row r="36" spans="1:11" s="11" customFormat="1" ht="15.75" customHeight="1" x14ac:dyDescent="0.25">
      <c r="A36" s="150">
        <v>4221</v>
      </c>
      <c r="B36" s="157"/>
      <c r="C36" s="265" t="s">
        <v>226</v>
      </c>
      <c r="D36" s="192"/>
      <c r="E36" s="132">
        <v>0</v>
      </c>
      <c r="F36" s="132">
        <v>0</v>
      </c>
      <c r="G36" s="132">
        <v>0</v>
      </c>
      <c r="H36" s="117">
        <v>0</v>
      </c>
      <c r="I36" s="118">
        <v>0</v>
      </c>
    </row>
    <row r="37" spans="1:11" s="11" customFormat="1" ht="15.75" customHeight="1" x14ac:dyDescent="0.25">
      <c r="A37" s="148">
        <v>45</v>
      </c>
      <c r="B37" s="156">
        <v>451</v>
      </c>
      <c r="C37" s="290" t="s">
        <v>245</v>
      </c>
      <c r="D37" s="192"/>
      <c r="E37" s="193">
        <v>0</v>
      </c>
      <c r="F37" s="193">
        <v>0</v>
      </c>
      <c r="G37" s="193">
        <v>21945.91</v>
      </c>
      <c r="H37" s="117">
        <v>0</v>
      </c>
      <c r="I37" s="118">
        <v>0</v>
      </c>
    </row>
    <row r="38" spans="1:11" s="11" customFormat="1" ht="15.75" customHeight="1" x14ac:dyDescent="0.25">
      <c r="A38" s="148">
        <v>451</v>
      </c>
      <c r="B38" s="156">
        <v>451</v>
      </c>
      <c r="C38" s="289" t="s">
        <v>246</v>
      </c>
      <c r="D38" s="192"/>
      <c r="E38" s="193">
        <v>0</v>
      </c>
      <c r="F38" s="193">
        <v>0</v>
      </c>
      <c r="G38" s="193">
        <v>21945.91</v>
      </c>
      <c r="H38" s="117">
        <v>0</v>
      </c>
      <c r="I38" s="118">
        <v>0</v>
      </c>
    </row>
    <row r="39" spans="1:11" s="11" customFormat="1" ht="15.75" customHeight="1" x14ac:dyDescent="0.25">
      <c r="A39" s="161">
        <v>4511</v>
      </c>
      <c r="B39" s="156"/>
      <c r="C39" s="265" t="s">
        <v>230</v>
      </c>
      <c r="D39" s="192"/>
      <c r="E39" s="132">
        <v>0</v>
      </c>
      <c r="F39" s="132">
        <v>0</v>
      </c>
      <c r="G39" s="132">
        <v>21945.91</v>
      </c>
      <c r="H39" s="117">
        <v>0</v>
      </c>
      <c r="I39" s="118">
        <v>0</v>
      </c>
    </row>
    <row r="40" spans="1:11" s="11" customFormat="1" ht="26.25" customHeight="1" x14ac:dyDescent="0.25">
      <c r="A40" s="197">
        <v>66</v>
      </c>
      <c r="B40" s="199">
        <v>31</v>
      </c>
      <c r="C40" s="198" t="s">
        <v>234</v>
      </c>
      <c r="D40" s="82"/>
      <c r="E40" s="83"/>
      <c r="F40" s="83"/>
      <c r="G40" s="83"/>
      <c r="H40" s="117"/>
      <c r="I40" s="118"/>
    </row>
    <row r="41" spans="1:11" s="11" customFormat="1" ht="13.5" x14ac:dyDescent="0.25">
      <c r="A41" s="169">
        <v>3</v>
      </c>
      <c r="B41" s="170">
        <v>31</v>
      </c>
      <c r="C41" s="96" t="s">
        <v>100</v>
      </c>
      <c r="D41" s="96"/>
      <c r="E41" s="97">
        <v>3527.87</v>
      </c>
      <c r="F41" s="97">
        <v>10000</v>
      </c>
      <c r="G41" s="97">
        <f>G45+G49+G54</f>
        <v>5132.2000000000007</v>
      </c>
      <c r="H41" s="117">
        <f>G41/F41*100</f>
        <v>51.32200000000001</v>
      </c>
      <c r="I41" s="118">
        <f>G41/E41*100</f>
        <v>145.47588204780791</v>
      </c>
    </row>
    <row r="42" spans="1:11" s="11" customFormat="1" ht="13.5" x14ac:dyDescent="0.25">
      <c r="A42" s="222">
        <v>31</v>
      </c>
      <c r="B42" s="223">
        <v>31</v>
      </c>
      <c r="C42" s="135" t="s">
        <v>138</v>
      </c>
      <c r="D42" s="224"/>
      <c r="E42" s="225">
        <v>0</v>
      </c>
      <c r="F42" s="225">
        <v>0</v>
      </c>
      <c r="G42" s="225">
        <v>0</v>
      </c>
      <c r="H42" s="117">
        <v>0</v>
      </c>
      <c r="I42" s="118">
        <v>0</v>
      </c>
    </row>
    <row r="43" spans="1:11" s="11" customFormat="1" ht="13.5" x14ac:dyDescent="0.25">
      <c r="A43" s="226">
        <v>3121</v>
      </c>
      <c r="B43" s="223"/>
      <c r="C43" s="227" t="s">
        <v>172</v>
      </c>
      <c r="D43" s="227"/>
      <c r="E43" s="228">
        <v>0</v>
      </c>
      <c r="F43" s="228">
        <v>0</v>
      </c>
      <c r="G43" s="228">
        <v>0</v>
      </c>
      <c r="H43" s="117">
        <v>0</v>
      </c>
      <c r="I43" s="118">
        <v>0</v>
      </c>
    </row>
    <row r="44" spans="1:11" s="84" customFormat="1" ht="13.5" x14ac:dyDescent="0.25">
      <c r="A44" s="222">
        <v>32</v>
      </c>
      <c r="B44" s="223">
        <v>31</v>
      </c>
      <c r="C44" s="224" t="s">
        <v>111</v>
      </c>
      <c r="D44" s="224"/>
      <c r="E44" s="225">
        <v>3527.87</v>
      </c>
      <c r="F44" s="225">
        <f>F45+F49+F54</f>
        <v>10000</v>
      </c>
      <c r="G44" s="225">
        <f>G45+G49+G54</f>
        <v>5132.2000000000007</v>
      </c>
      <c r="H44" s="117">
        <f>G44/F44*100</f>
        <v>51.32200000000001</v>
      </c>
      <c r="I44" s="118">
        <f>G44/E44*100</f>
        <v>145.47588204780791</v>
      </c>
    </row>
    <row r="45" spans="1:11" s="11" customFormat="1" ht="13.5" x14ac:dyDescent="0.25">
      <c r="A45" s="222">
        <v>321</v>
      </c>
      <c r="B45" s="223">
        <v>31</v>
      </c>
      <c r="C45" s="171" t="s">
        <v>133</v>
      </c>
      <c r="D45" s="172"/>
      <c r="E45" s="64">
        <v>3527.87</v>
      </c>
      <c r="F45" s="64">
        <v>0</v>
      </c>
      <c r="G45" s="64">
        <v>296.39999999999998</v>
      </c>
      <c r="H45" s="117">
        <v>0</v>
      </c>
      <c r="I45" s="118">
        <f>G45/E45*100</f>
        <v>8.4016701295682665</v>
      </c>
      <c r="K45" s="116"/>
    </row>
    <row r="46" spans="1:11" s="11" customFormat="1" ht="13.5" x14ac:dyDescent="0.25">
      <c r="A46" s="150">
        <v>3211</v>
      </c>
      <c r="B46" s="157"/>
      <c r="C46" s="136" t="s">
        <v>107</v>
      </c>
      <c r="D46" s="15"/>
      <c r="E46" s="16">
        <v>0</v>
      </c>
      <c r="F46" s="131">
        <v>0</v>
      </c>
      <c r="G46" s="16">
        <v>296.39999999999998</v>
      </c>
      <c r="H46" s="117">
        <v>0</v>
      </c>
      <c r="I46" s="118">
        <v>0</v>
      </c>
      <c r="K46" s="116"/>
    </row>
    <row r="47" spans="1:11" s="11" customFormat="1" ht="13.5" x14ac:dyDescent="0.25">
      <c r="A47" s="150">
        <v>3213</v>
      </c>
      <c r="B47" s="157"/>
      <c r="C47" s="136" t="s">
        <v>109</v>
      </c>
      <c r="D47" s="15"/>
      <c r="E47" s="16">
        <v>0</v>
      </c>
      <c r="F47" s="131">
        <v>0</v>
      </c>
      <c r="G47" s="16">
        <v>0</v>
      </c>
      <c r="H47" s="117">
        <v>0</v>
      </c>
      <c r="I47" s="118">
        <v>0</v>
      </c>
      <c r="K47" s="116"/>
    </row>
    <row r="48" spans="1:11" s="11" customFormat="1" ht="13.5" x14ac:dyDescent="0.25">
      <c r="A48" s="150">
        <v>3214</v>
      </c>
      <c r="B48" s="157"/>
      <c r="C48" s="136" t="s">
        <v>150</v>
      </c>
      <c r="D48" s="15"/>
      <c r="E48" s="16">
        <v>0</v>
      </c>
      <c r="F48" s="131">
        <v>0</v>
      </c>
      <c r="G48" s="16">
        <v>0</v>
      </c>
      <c r="H48" s="117">
        <v>0</v>
      </c>
      <c r="I48" s="118">
        <v>0</v>
      </c>
      <c r="K48" s="116"/>
    </row>
    <row r="49" spans="1:9" s="11" customFormat="1" ht="13.5" x14ac:dyDescent="0.25">
      <c r="A49" s="148">
        <v>322</v>
      </c>
      <c r="B49" s="156">
        <v>31</v>
      </c>
      <c r="C49" s="135" t="s">
        <v>134</v>
      </c>
      <c r="D49" s="17"/>
      <c r="E49" s="14">
        <v>1783.92</v>
      </c>
      <c r="F49" s="14">
        <f>F51+F52</f>
        <v>5000</v>
      </c>
      <c r="G49" s="14">
        <f>G51+G52</f>
        <v>3169.67</v>
      </c>
      <c r="H49" s="117">
        <f>G49/F49*100</f>
        <v>63.3934</v>
      </c>
      <c r="I49" s="118">
        <f>G49/E49*100</f>
        <v>177.68005291717117</v>
      </c>
    </row>
    <row r="50" spans="1:9" s="11" customFormat="1" ht="13.5" x14ac:dyDescent="0.25">
      <c r="A50" s="150">
        <v>3221</v>
      </c>
      <c r="B50" s="157"/>
      <c r="C50" s="136" t="s">
        <v>112</v>
      </c>
      <c r="D50" s="17"/>
      <c r="E50" s="16">
        <v>0</v>
      </c>
      <c r="F50" s="16">
        <v>0</v>
      </c>
      <c r="G50" s="108">
        <v>0</v>
      </c>
      <c r="H50" s="117">
        <v>0</v>
      </c>
      <c r="I50" s="118">
        <v>0</v>
      </c>
    </row>
    <row r="51" spans="1:9" s="11" customFormat="1" ht="13.5" x14ac:dyDescent="0.25">
      <c r="A51" s="150">
        <v>3222</v>
      </c>
      <c r="B51" s="157"/>
      <c r="C51" s="136" t="s">
        <v>117</v>
      </c>
      <c r="D51" s="17"/>
      <c r="E51" s="16">
        <v>1127.8</v>
      </c>
      <c r="F51" s="16">
        <v>2000</v>
      </c>
      <c r="G51" s="108">
        <v>1032.29</v>
      </c>
      <c r="H51" s="117">
        <f>G51/F51*100</f>
        <v>51.6145</v>
      </c>
      <c r="I51" s="118">
        <f>G51/E51*100</f>
        <v>91.531299875864519</v>
      </c>
    </row>
    <row r="52" spans="1:9" s="11" customFormat="1" ht="13.5" x14ac:dyDescent="0.25">
      <c r="A52" s="150">
        <v>3224</v>
      </c>
      <c r="B52" s="157"/>
      <c r="C52" s="136" t="s">
        <v>135</v>
      </c>
      <c r="D52" s="17"/>
      <c r="E52" s="16">
        <v>656.12</v>
      </c>
      <c r="F52" s="16">
        <v>3000</v>
      </c>
      <c r="G52" s="16">
        <v>2137.38</v>
      </c>
      <c r="H52" s="117">
        <f>G52/F52*100</f>
        <v>71.245999999999995</v>
      </c>
      <c r="I52" s="118">
        <f>G52/E52*100</f>
        <v>325.76053161007133</v>
      </c>
    </row>
    <row r="53" spans="1:9" s="11" customFormat="1" ht="12.75" customHeight="1" x14ac:dyDescent="0.25">
      <c r="A53" s="150">
        <v>3225</v>
      </c>
      <c r="B53" s="157"/>
      <c r="C53" s="136" t="s">
        <v>136</v>
      </c>
      <c r="D53" s="17"/>
      <c r="E53" s="16">
        <v>0</v>
      </c>
      <c r="F53" s="16">
        <v>0</v>
      </c>
      <c r="G53" s="16">
        <v>0</v>
      </c>
      <c r="H53" s="117">
        <v>0</v>
      </c>
      <c r="I53" s="118">
        <v>0</v>
      </c>
    </row>
    <row r="54" spans="1:9" s="11" customFormat="1" ht="12.75" customHeight="1" x14ac:dyDescent="0.25">
      <c r="A54" s="148">
        <v>323</v>
      </c>
      <c r="B54" s="156">
        <v>31</v>
      </c>
      <c r="C54" s="135" t="s">
        <v>137</v>
      </c>
      <c r="D54" s="17"/>
      <c r="E54" s="14">
        <v>1743.95</v>
      </c>
      <c r="F54" s="14">
        <v>5000</v>
      </c>
      <c r="G54" s="14">
        <v>1666.13</v>
      </c>
      <c r="H54" s="117">
        <f>G54/F54*100</f>
        <v>33.322600000000001</v>
      </c>
      <c r="I54" s="118">
        <v>95.54</v>
      </c>
    </row>
    <row r="55" spans="1:9" s="11" customFormat="1" ht="12.75" customHeight="1" x14ac:dyDescent="0.25">
      <c r="A55" s="161">
        <v>3232</v>
      </c>
      <c r="B55" s="157"/>
      <c r="C55" s="136" t="s">
        <v>236</v>
      </c>
      <c r="D55" s="17"/>
      <c r="E55" s="16">
        <v>0</v>
      </c>
      <c r="F55" s="16">
        <v>0</v>
      </c>
      <c r="G55" s="16">
        <v>0</v>
      </c>
      <c r="H55" s="117">
        <v>0</v>
      </c>
      <c r="I55" s="118">
        <v>0</v>
      </c>
    </row>
    <row r="56" spans="1:9" s="11" customFormat="1" ht="12.75" customHeight="1" x14ac:dyDescent="0.25">
      <c r="A56" s="161">
        <v>3234</v>
      </c>
      <c r="B56" s="157"/>
      <c r="C56" s="136" t="s">
        <v>122</v>
      </c>
      <c r="D56" s="17"/>
      <c r="E56" s="16">
        <v>1743.95</v>
      </c>
      <c r="F56" s="16">
        <v>5000</v>
      </c>
      <c r="G56" s="16">
        <v>1666.13</v>
      </c>
      <c r="H56" s="117">
        <f>G56/F56*100</f>
        <v>33.322600000000001</v>
      </c>
      <c r="I56" s="118">
        <f>G56/E56*100</f>
        <v>95.537716104246101</v>
      </c>
    </row>
    <row r="57" spans="1:9" s="11" customFormat="1" ht="12.75" customHeight="1" x14ac:dyDescent="0.25">
      <c r="A57" s="161">
        <v>3235</v>
      </c>
      <c r="B57" s="157"/>
      <c r="C57" s="136" t="s">
        <v>173</v>
      </c>
      <c r="D57" s="17"/>
      <c r="E57" s="16">
        <v>0</v>
      </c>
      <c r="F57" s="16">
        <v>0</v>
      </c>
      <c r="G57" s="16">
        <v>0</v>
      </c>
      <c r="H57" s="117">
        <v>0</v>
      </c>
      <c r="I57" s="118">
        <v>0</v>
      </c>
    </row>
    <row r="58" spans="1:9" s="11" customFormat="1" ht="12.75" customHeight="1" x14ac:dyDescent="0.25">
      <c r="A58" s="161">
        <v>3238</v>
      </c>
      <c r="B58" s="157"/>
      <c r="C58" s="136" t="s">
        <v>126</v>
      </c>
      <c r="D58" s="17"/>
      <c r="E58" s="16">
        <v>0</v>
      </c>
      <c r="F58" s="16">
        <v>0</v>
      </c>
      <c r="G58" s="16">
        <v>0</v>
      </c>
      <c r="H58" s="117">
        <v>0</v>
      </c>
      <c r="I58" s="118">
        <v>0</v>
      </c>
    </row>
    <row r="59" spans="1:9" s="11" customFormat="1" ht="12.75" customHeight="1" x14ac:dyDescent="0.25">
      <c r="A59" s="150">
        <v>3239</v>
      </c>
      <c r="B59" s="157"/>
      <c r="C59" s="136" t="s">
        <v>129</v>
      </c>
      <c r="D59" s="17"/>
      <c r="E59" s="16">
        <v>0</v>
      </c>
      <c r="F59" s="16">
        <v>0</v>
      </c>
      <c r="G59" s="16">
        <v>0</v>
      </c>
      <c r="H59" s="117">
        <v>0</v>
      </c>
      <c r="I59" s="118">
        <v>0</v>
      </c>
    </row>
    <row r="60" spans="1:9" s="11" customFormat="1" ht="17.25" customHeight="1" x14ac:dyDescent="0.25">
      <c r="A60" s="148">
        <v>329</v>
      </c>
      <c r="B60" s="156">
        <v>31</v>
      </c>
      <c r="C60" s="135" t="s">
        <v>138</v>
      </c>
      <c r="D60" s="17"/>
      <c r="E60" s="14">
        <v>0</v>
      </c>
      <c r="F60" s="14">
        <v>0</v>
      </c>
      <c r="G60" s="14">
        <v>0</v>
      </c>
      <c r="H60" s="117">
        <v>0</v>
      </c>
      <c r="I60" s="118">
        <v>0</v>
      </c>
    </row>
    <row r="61" spans="1:9" s="11" customFormat="1" ht="17.25" customHeight="1" x14ac:dyDescent="0.25">
      <c r="A61" s="150">
        <v>3299</v>
      </c>
      <c r="B61" s="157"/>
      <c r="C61" s="136" t="s">
        <v>243</v>
      </c>
      <c r="D61" s="17"/>
      <c r="E61" s="16">
        <v>0</v>
      </c>
      <c r="F61" s="16">
        <v>0</v>
      </c>
      <c r="G61" s="16">
        <v>0</v>
      </c>
      <c r="H61" s="117">
        <v>0</v>
      </c>
      <c r="I61" s="118">
        <v>0</v>
      </c>
    </row>
    <row r="62" spans="1:9" s="11" customFormat="1" ht="23.25" customHeight="1" x14ac:dyDescent="0.25">
      <c r="A62" s="194">
        <v>66</v>
      </c>
      <c r="B62" s="195">
        <v>61</v>
      </c>
      <c r="C62" s="200" t="s">
        <v>158</v>
      </c>
      <c r="D62" s="92"/>
      <c r="E62" s="50"/>
      <c r="F62" s="50"/>
      <c r="G62" s="50"/>
      <c r="H62" s="117">
        <v>0</v>
      </c>
      <c r="I62" s="118">
        <v>0</v>
      </c>
    </row>
    <row r="63" spans="1:9" s="11" customFormat="1" ht="13.5" x14ac:dyDescent="0.25">
      <c r="A63" s="168">
        <v>3</v>
      </c>
      <c r="B63" s="173">
        <v>61</v>
      </c>
      <c r="C63" s="48" t="s">
        <v>100</v>
      </c>
      <c r="D63" s="92"/>
      <c r="E63" s="50">
        <v>0</v>
      </c>
      <c r="F63" s="50">
        <v>0</v>
      </c>
      <c r="G63" s="50">
        <v>3085.57</v>
      </c>
      <c r="H63" s="117">
        <v>0</v>
      </c>
      <c r="I63" s="118">
        <v>0</v>
      </c>
    </row>
    <row r="64" spans="1:9" s="11" customFormat="1" ht="13.5" x14ac:dyDescent="0.25">
      <c r="A64" s="147">
        <v>32</v>
      </c>
      <c r="B64" s="154">
        <v>61</v>
      </c>
      <c r="C64" s="213" t="s">
        <v>111</v>
      </c>
      <c r="D64" s="165"/>
      <c r="E64" s="164">
        <v>0</v>
      </c>
      <c r="F64" s="164">
        <v>0</v>
      </c>
      <c r="G64" s="164">
        <v>3085.57</v>
      </c>
      <c r="H64" s="117">
        <v>0</v>
      </c>
      <c r="I64" s="118">
        <v>0</v>
      </c>
    </row>
    <row r="65" spans="1:9" s="11" customFormat="1" ht="13.5" x14ac:dyDescent="0.25">
      <c r="A65" s="147">
        <v>322</v>
      </c>
      <c r="B65" s="154">
        <v>61</v>
      </c>
      <c r="C65" s="135" t="s">
        <v>134</v>
      </c>
      <c r="D65" s="165"/>
      <c r="E65" s="164">
        <v>0</v>
      </c>
      <c r="F65" s="164">
        <v>0</v>
      </c>
      <c r="G65" s="164">
        <f>G66+G67</f>
        <v>3085.57</v>
      </c>
      <c r="H65" s="117">
        <v>0</v>
      </c>
      <c r="I65" s="118">
        <v>0</v>
      </c>
    </row>
    <row r="66" spans="1:9" s="11" customFormat="1" ht="13.5" x14ac:dyDescent="0.25">
      <c r="A66" s="149">
        <v>3222</v>
      </c>
      <c r="B66" s="154">
        <v>61</v>
      </c>
      <c r="C66" s="184" t="s">
        <v>117</v>
      </c>
      <c r="D66" s="92"/>
      <c r="E66" s="166">
        <v>0</v>
      </c>
      <c r="F66" s="166">
        <v>0</v>
      </c>
      <c r="G66" s="166">
        <v>911.27</v>
      </c>
      <c r="H66" s="117">
        <v>0</v>
      </c>
      <c r="I66" s="118">
        <v>0</v>
      </c>
    </row>
    <row r="67" spans="1:9" s="11" customFormat="1" ht="13.5" x14ac:dyDescent="0.25">
      <c r="A67" s="149"/>
      <c r="B67" s="154">
        <v>61</v>
      </c>
      <c r="C67" s="268" t="s">
        <v>238</v>
      </c>
      <c r="D67" s="267"/>
      <c r="E67" s="166">
        <v>0</v>
      </c>
      <c r="F67" s="166">
        <v>0</v>
      </c>
      <c r="G67" s="166">
        <v>2174.3000000000002</v>
      </c>
      <c r="H67" s="117">
        <v>0</v>
      </c>
      <c r="I67" s="118">
        <v>0</v>
      </c>
    </row>
    <row r="68" spans="1:9" s="11" customFormat="1" ht="26.25" x14ac:dyDescent="0.25">
      <c r="A68" s="147">
        <v>4</v>
      </c>
      <c r="B68" s="152">
        <v>61</v>
      </c>
      <c r="C68" s="269" t="s">
        <v>240</v>
      </c>
      <c r="D68" s="267"/>
      <c r="E68" s="164">
        <v>0</v>
      </c>
      <c r="F68" s="164">
        <v>0</v>
      </c>
      <c r="G68" s="164">
        <v>1823.55</v>
      </c>
      <c r="H68" s="117">
        <v>0</v>
      </c>
      <c r="I68" s="118">
        <v>0</v>
      </c>
    </row>
    <row r="69" spans="1:9" s="11" customFormat="1" ht="26.25" x14ac:dyDescent="0.25">
      <c r="A69" s="147">
        <v>42</v>
      </c>
      <c r="B69" s="152">
        <v>61</v>
      </c>
      <c r="C69" s="269" t="s">
        <v>240</v>
      </c>
      <c r="D69" s="267"/>
      <c r="E69" s="164">
        <v>0</v>
      </c>
      <c r="F69" s="164">
        <v>0</v>
      </c>
      <c r="G69" s="164">
        <v>1823.55</v>
      </c>
      <c r="H69" s="117">
        <v>0</v>
      </c>
      <c r="I69" s="118">
        <v>0</v>
      </c>
    </row>
    <row r="70" spans="1:9" s="11" customFormat="1" ht="13.5" x14ac:dyDescent="0.25">
      <c r="A70" s="147">
        <v>422</v>
      </c>
      <c r="B70" s="152">
        <v>61</v>
      </c>
      <c r="C70" s="269" t="s">
        <v>241</v>
      </c>
      <c r="D70" s="267"/>
      <c r="E70" s="164">
        <v>0</v>
      </c>
      <c r="F70" s="164">
        <v>0</v>
      </c>
      <c r="G70" s="164">
        <v>1823.55</v>
      </c>
      <c r="H70" s="117">
        <v>0</v>
      </c>
      <c r="I70" s="118">
        <v>0</v>
      </c>
    </row>
    <row r="71" spans="1:9" s="11" customFormat="1" ht="13.5" x14ac:dyDescent="0.25">
      <c r="A71" s="149">
        <v>4227</v>
      </c>
      <c r="B71" s="154">
        <v>61</v>
      </c>
      <c r="C71" s="268" t="s">
        <v>239</v>
      </c>
      <c r="D71" s="267"/>
      <c r="E71" s="166">
        <v>0</v>
      </c>
      <c r="F71" s="166">
        <v>0</v>
      </c>
      <c r="G71" s="166">
        <v>1823.55</v>
      </c>
      <c r="H71" s="117">
        <v>0</v>
      </c>
      <c r="I71" s="118">
        <v>0</v>
      </c>
    </row>
    <row r="72" spans="1:9" s="11" customFormat="1" ht="29.25" customHeight="1" x14ac:dyDescent="0.25">
      <c r="A72" s="197">
        <v>65</v>
      </c>
      <c r="B72" s="199">
        <v>41</v>
      </c>
      <c r="C72" s="198" t="s">
        <v>235</v>
      </c>
      <c r="D72" s="51"/>
      <c r="E72" s="97"/>
      <c r="F72" s="97"/>
      <c r="G72" s="97"/>
      <c r="H72" s="117"/>
      <c r="I72" s="118"/>
    </row>
    <row r="73" spans="1:9" s="11" customFormat="1" ht="13.5" x14ac:dyDescent="0.25">
      <c r="A73" s="169">
        <v>3</v>
      </c>
      <c r="B73" s="170">
        <v>41</v>
      </c>
      <c r="C73" s="48" t="s">
        <v>100</v>
      </c>
      <c r="D73" s="51"/>
      <c r="E73" s="49">
        <v>1839.46</v>
      </c>
      <c r="F73" s="49">
        <v>10617.82</v>
      </c>
      <c r="G73" s="49">
        <v>2643.78</v>
      </c>
      <c r="H73" s="117">
        <f t="shared" ref="H73:H74" si="5">G73/F73*100</f>
        <v>24.899461471375485</v>
      </c>
      <c r="I73" s="118">
        <v>143.72999999999999</v>
      </c>
    </row>
    <row r="74" spans="1:9" s="11" customFormat="1" ht="13.5" x14ac:dyDescent="0.25">
      <c r="A74" s="148">
        <v>32</v>
      </c>
      <c r="B74" s="157">
        <v>41</v>
      </c>
      <c r="C74" s="54" t="s">
        <v>140</v>
      </c>
      <c r="D74" s="81"/>
      <c r="E74" s="55">
        <v>0</v>
      </c>
      <c r="F74" s="55">
        <v>10617.82</v>
      </c>
      <c r="G74" s="55">
        <v>2643.78</v>
      </c>
      <c r="H74" s="117">
        <f t="shared" si="5"/>
        <v>24.899461471375485</v>
      </c>
      <c r="I74" s="118">
        <v>0</v>
      </c>
    </row>
    <row r="75" spans="1:9" s="11" customFormat="1" ht="13.5" x14ac:dyDescent="0.25">
      <c r="A75" s="148">
        <v>321</v>
      </c>
      <c r="B75" s="157"/>
      <c r="C75" s="137" t="s">
        <v>133</v>
      </c>
      <c r="D75" s="110"/>
      <c r="E75" s="55">
        <v>0</v>
      </c>
      <c r="F75" s="55">
        <v>0</v>
      </c>
      <c r="G75" s="55">
        <v>0</v>
      </c>
      <c r="H75" s="117">
        <v>0</v>
      </c>
      <c r="I75" s="118">
        <v>0</v>
      </c>
    </row>
    <row r="76" spans="1:9" s="11" customFormat="1" ht="13.5" x14ac:dyDescent="0.25">
      <c r="A76" s="161">
        <v>3211</v>
      </c>
      <c r="B76" s="157"/>
      <c r="C76" s="136" t="s">
        <v>107</v>
      </c>
      <c r="D76" s="110"/>
      <c r="E76" s="108">
        <v>0</v>
      </c>
      <c r="F76" s="108">
        <v>0</v>
      </c>
      <c r="G76" s="108">
        <v>0</v>
      </c>
      <c r="H76" s="117">
        <v>0</v>
      </c>
      <c r="I76" s="118">
        <v>0</v>
      </c>
    </row>
    <row r="77" spans="1:9" s="11" customFormat="1" ht="13.5" x14ac:dyDescent="0.25">
      <c r="A77" s="148">
        <v>322</v>
      </c>
      <c r="B77" s="157"/>
      <c r="C77" s="54" t="s">
        <v>134</v>
      </c>
      <c r="D77" s="81"/>
      <c r="E77" s="55">
        <v>1839.46</v>
      </c>
      <c r="F77" s="55">
        <v>10617.82</v>
      </c>
      <c r="G77" s="55">
        <v>2643.78</v>
      </c>
      <c r="H77" s="117">
        <v>24.9</v>
      </c>
      <c r="I77" s="118">
        <v>143.72999999999999</v>
      </c>
    </row>
    <row r="78" spans="1:9" s="11" customFormat="1" ht="13.5" x14ac:dyDescent="0.25">
      <c r="A78" s="161">
        <v>3222</v>
      </c>
      <c r="B78" s="157"/>
      <c r="C78" s="137" t="s">
        <v>156</v>
      </c>
      <c r="D78" s="110"/>
      <c r="E78" s="108">
        <v>1839.46</v>
      </c>
      <c r="F78" s="108">
        <v>10617.82</v>
      </c>
      <c r="G78" s="108">
        <v>2643.78</v>
      </c>
      <c r="H78" s="117">
        <f>G78/F78*100</f>
        <v>24.899461471375485</v>
      </c>
      <c r="I78" s="118">
        <f>G78/E78*100</f>
        <v>143.72587607232558</v>
      </c>
    </row>
    <row r="79" spans="1:9" s="11" customFormat="1" ht="13.5" x14ac:dyDescent="0.25">
      <c r="A79" s="148">
        <v>323</v>
      </c>
      <c r="B79" s="157"/>
      <c r="C79" s="54" t="s">
        <v>137</v>
      </c>
      <c r="D79" s="81"/>
      <c r="E79" s="55">
        <v>0</v>
      </c>
      <c r="F79" s="55">
        <v>0</v>
      </c>
      <c r="G79" s="55">
        <v>0</v>
      </c>
      <c r="H79" s="117">
        <v>0</v>
      </c>
      <c r="I79" s="118">
        <v>0</v>
      </c>
    </row>
    <row r="80" spans="1:9" s="11" customFormat="1" ht="13.5" x14ac:dyDescent="0.25">
      <c r="A80" s="150">
        <v>3239</v>
      </c>
      <c r="B80" s="157">
        <v>41</v>
      </c>
      <c r="C80" s="137" t="s">
        <v>127</v>
      </c>
      <c r="D80" s="110"/>
      <c r="E80" s="108">
        <v>0</v>
      </c>
      <c r="F80" s="108">
        <v>0</v>
      </c>
      <c r="G80" s="108">
        <v>0</v>
      </c>
      <c r="H80" s="117">
        <v>0</v>
      </c>
      <c r="I80" s="118">
        <v>0</v>
      </c>
    </row>
    <row r="81" spans="1:12" s="11" customFormat="1" ht="13.5" x14ac:dyDescent="0.25">
      <c r="A81" s="148">
        <v>329</v>
      </c>
      <c r="B81" s="157">
        <v>41</v>
      </c>
      <c r="C81" s="54" t="s">
        <v>174</v>
      </c>
      <c r="D81" s="110"/>
      <c r="E81" s="55">
        <v>0</v>
      </c>
      <c r="F81" s="55">
        <v>0</v>
      </c>
      <c r="G81" s="55">
        <v>0</v>
      </c>
      <c r="H81" s="117">
        <v>0</v>
      </c>
      <c r="I81" s="118">
        <v>0</v>
      </c>
    </row>
    <row r="82" spans="1:12" s="11" customFormat="1" ht="13.5" x14ac:dyDescent="0.25">
      <c r="A82" s="150">
        <v>3299</v>
      </c>
      <c r="B82" s="157"/>
      <c r="C82" s="137" t="s">
        <v>174</v>
      </c>
      <c r="D82" s="110"/>
      <c r="E82" s="108">
        <v>0</v>
      </c>
      <c r="F82" s="108">
        <v>0</v>
      </c>
      <c r="G82" s="108">
        <v>0</v>
      </c>
      <c r="H82" s="117">
        <v>0</v>
      </c>
      <c r="I82" s="118">
        <v>0</v>
      </c>
    </row>
    <row r="83" spans="1:12" s="11" customFormat="1" ht="35.25" customHeight="1" x14ac:dyDescent="0.25">
      <c r="A83" s="201">
        <v>63</v>
      </c>
      <c r="B83" s="199">
        <v>51</v>
      </c>
      <c r="C83" s="196" t="s">
        <v>143</v>
      </c>
      <c r="D83" s="51"/>
      <c r="E83" s="49"/>
      <c r="F83" s="49"/>
      <c r="G83" s="49"/>
      <c r="H83" s="117"/>
      <c r="I83" s="118"/>
    </row>
    <row r="84" spans="1:12" s="11" customFormat="1" ht="17.25" customHeight="1" x14ac:dyDescent="0.25">
      <c r="A84" s="169">
        <v>3</v>
      </c>
      <c r="B84" s="170">
        <v>51</v>
      </c>
      <c r="C84" s="48" t="s">
        <v>100</v>
      </c>
      <c r="D84" s="51"/>
      <c r="E84" s="49">
        <f>E85+E92</f>
        <v>1257980.06</v>
      </c>
      <c r="F84" s="49">
        <f>F85+F92</f>
        <v>1462324.53</v>
      </c>
      <c r="G84" s="49">
        <f>G85+G92</f>
        <v>1602124.4</v>
      </c>
      <c r="H84" s="117">
        <f t="shared" ref="H84:H95" si="6">G84/F84*100</f>
        <v>109.56011248747907</v>
      </c>
      <c r="I84" s="118">
        <f t="shared" ref="I84:I96" si="7">G84/E84*100</f>
        <v>127.3568994408385</v>
      </c>
      <c r="L84" s="116"/>
    </row>
    <row r="85" spans="1:12" s="11" customFormat="1" ht="13.5" x14ac:dyDescent="0.25">
      <c r="A85" s="148">
        <v>31</v>
      </c>
      <c r="B85" s="156">
        <v>51</v>
      </c>
      <c r="C85" s="54" t="s">
        <v>132</v>
      </c>
      <c r="D85" s="54"/>
      <c r="E85" s="55">
        <f>E86+E88+E90</f>
        <v>1201799.01</v>
      </c>
      <c r="F85" s="55">
        <f>F86+F88+F90</f>
        <v>1382704.53</v>
      </c>
      <c r="G85" s="55">
        <f>G86+G88+G90</f>
        <v>1543361.46</v>
      </c>
      <c r="H85" s="117">
        <v>59.15</v>
      </c>
      <c r="I85" s="118">
        <v>130.91</v>
      </c>
    </row>
    <row r="86" spans="1:12" s="11" customFormat="1" ht="13.5" x14ac:dyDescent="0.25">
      <c r="A86" s="148">
        <v>311</v>
      </c>
      <c r="B86" s="157">
        <v>51</v>
      </c>
      <c r="C86" s="135" t="s">
        <v>142</v>
      </c>
      <c r="D86" s="17"/>
      <c r="E86" s="14">
        <v>987139.13</v>
      </c>
      <c r="F86" s="14">
        <v>1085230.0800000001</v>
      </c>
      <c r="G86" s="55">
        <v>1276394.3600000001</v>
      </c>
      <c r="H86" s="117">
        <f t="shared" si="6"/>
        <v>117.61509227610057</v>
      </c>
      <c r="I86" s="118">
        <f t="shared" si="7"/>
        <v>129.30237706208649</v>
      </c>
    </row>
    <row r="87" spans="1:12" s="11" customFormat="1" ht="13.5" x14ac:dyDescent="0.25">
      <c r="A87" s="150">
        <v>3111</v>
      </c>
      <c r="B87" s="157">
        <v>51</v>
      </c>
      <c r="C87" s="136" t="s">
        <v>101</v>
      </c>
      <c r="D87" s="17"/>
      <c r="E87" s="16">
        <v>987139.13</v>
      </c>
      <c r="F87" s="16">
        <v>1085230.0800000001</v>
      </c>
      <c r="G87" s="108">
        <v>1276394.3600000001</v>
      </c>
      <c r="H87" s="117">
        <f t="shared" si="6"/>
        <v>117.61509227610057</v>
      </c>
      <c r="I87" s="118">
        <f t="shared" si="7"/>
        <v>129.30237706208649</v>
      </c>
    </row>
    <row r="88" spans="1:12" s="11" customFormat="1" ht="13.5" x14ac:dyDescent="0.25">
      <c r="A88" s="148">
        <v>312</v>
      </c>
      <c r="B88" s="156">
        <v>51</v>
      </c>
      <c r="C88" s="135" t="s">
        <v>102</v>
      </c>
      <c r="D88" s="17"/>
      <c r="E88" s="14">
        <v>51544.11</v>
      </c>
      <c r="F88" s="14">
        <v>55320.15</v>
      </c>
      <c r="G88" s="55">
        <v>56229.47</v>
      </c>
      <c r="H88" s="117">
        <f t="shared" si="6"/>
        <v>101.64374102384033</v>
      </c>
      <c r="I88" s="118">
        <f t="shared" si="7"/>
        <v>109.09000077797444</v>
      </c>
    </row>
    <row r="89" spans="1:12" ht="13.5" x14ac:dyDescent="0.25">
      <c r="A89" s="149">
        <v>3121</v>
      </c>
      <c r="B89" s="154">
        <v>51</v>
      </c>
      <c r="C89" s="136" t="s">
        <v>102</v>
      </c>
      <c r="D89" s="17"/>
      <c r="E89" s="16">
        <v>51544.11</v>
      </c>
      <c r="F89" s="16">
        <v>55320.15</v>
      </c>
      <c r="G89" s="108">
        <v>56229.47</v>
      </c>
      <c r="H89" s="117">
        <f t="shared" si="6"/>
        <v>101.64374102384033</v>
      </c>
      <c r="I89" s="118">
        <f t="shared" si="7"/>
        <v>109.09000077797444</v>
      </c>
    </row>
    <row r="90" spans="1:12" s="26" customFormat="1" ht="13.5" x14ac:dyDescent="0.25">
      <c r="A90" s="147">
        <v>313</v>
      </c>
      <c r="B90" s="152">
        <v>51</v>
      </c>
      <c r="C90" s="135" t="s">
        <v>103</v>
      </c>
      <c r="D90" s="17"/>
      <c r="E90" s="14">
        <v>163115.76999999999</v>
      </c>
      <c r="F90" s="14">
        <v>242154.3</v>
      </c>
      <c r="G90" s="55">
        <v>210737.63</v>
      </c>
      <c r="H90" s="117">
        <f t="shared" si="6"/>
        <v>87.026177111040354</v>
      </c>
      <c r="I90" s="118">
        <f t="shared" si="7"/>
        <v>129.19512932440563</v>
      </c>
    </row>
    <row r="91" spans="1:12" s="56" customFormat="1" ht="13.5" x14ac:dyDescent="0.25">
      <c r="A91" s="160">
        <v>3132</v>
      </c>
      <c r="B91" s="155">
        <v>51</v>
      </c>
      <c r="C91" s="136" t="s">
        <v>104</v>
      </c>
      <c r="D91" s="17"/>
      <c r="E91" s="16">
        <v>163115.76999999999</v>
      </c>
      <c r="F91" s="16">
        <v>242154.3</v>
      </c>
      <c r="G91" s="108">
        <v>210737.63</v>
      </c>
      <c r="H91" s="117">
        <f t="shared" si="6"/>
        <v>87.026177111040354</v>
      </c>
      <c r="I91" s="118">
        <f t="shared" si="7"/>
        <v>129.19512932440563</v>
      </c>
    </row>
    <row r="92" spans="1:12" s="6" customFormat="1" ht="13.5" x14ac:dyDescent="0.25">
      <c r="A92" s="148">
        <v>32</v>
      </c>
      <c r="B92" s="156">
        <v>51</v>
      </c>
      <c r="C92" s="135" t="s">
        <v>111</v>
      </c>
      <c r="D92" s="17"/>
      <c r="E92" s="14">
        <f>E93+E96</f>
        <v>56181.05</v>
      </c>
      <c r="F92" s="14">
        <f>F93+F95</f>
        <v>79620</v>
      </c>
      <c r="G92" s="55">
        <f>G94+G96</f>
        <v>58762.94</v>
      </c>
      <c r="H92" s="117">
        <v>42.4</v>
      </c>
      <c r="I92" s="118">
        <f t="shared" si="7"/>
        <v>104.59565992447631</v>
      </c>
    </row>
    <row r="93" spans="1:12" ht="13.5" x14ac:dyDescent="0.25">
      <c r="A93" s="147">
        <v>321</v>
      </c>
      <c r="B93" s="152">
        <v>51</v>
      </c>
      <c r="C93" s="135" t="s">
        <v>106</v>
      </c>
      <c r="D93" s="16"/>
      <c r="E93" s="14">
        <v>52852.21</v>
      </c>
      <c r="F93" s="14">
        <v>75120</v>
      </c>
      <c r="G93" s="55">
        <v>54786.94</v>
      </c>
      <c r="H93" s="117">
        <f t="shared" si="6"/>
        <v>72.932561235356758</v>
      </c>
      <c r="I93" s="118">
        <f t="shared" si="7"/>
        <v>103.66064162690643</v>
      </c>
    </row>
    <row r="94" spans="1:12" ht="13.5" x14ac:dyDescent="0.25">
      <c r="A94" s="149">
        <v>3212</v>
      </c>
      <c r="B94" s="154">
        <v>51</v>
      </c>
      <c r="C94" s="136" t="s">
        <v>108</v>
      </c>
      <c r="D94" s="17"/>
      <c r="E94" s="16">
        <v>52852.21</v>
      </c>
      <c r="F94" s="16">
        <v>75120</v>
      </c>
      <c r="G94" s="108">
        <v>54786.94</v>
      </c>
      <c r="H94" s="117">
        <f t="shared" si="6"/>
        <v>72.932561235356758</v>
      </c>
      <c r="I94" s="118">
        <f t="shared" si="7"/>
        <v>103.66064162690643</v>
      </c>
    </row>
    <row r="95" spans="1:12" s="26" customFormat="1" ht="13.5" x14ac:dyDescent="0.25">
      <c r="A95" s="147">
        <v>329</v>
      </c>
      <c r="B95" s="152">
        <v>51</v>
      </c>
      <c r="C95" s="135" t="s">
        <v>145</v>
      </c>
      <c r="D95" s="17"/>
      <c r="E95" s="14">
        <v>3328.84</v>
      </c>
      <c r="F95" s="14">
        <v>4500</v>
      </c>
      <c r="G95" s="55">
        <v>3976</v>
      </c>
      <c r="H95" s="117">
        <f t="shared" si="6"/>
        <v>88.355555555555554</v>
      </c>
      <c r="I95" s="118">
        <f t="shared" si="7"/>
        <v>119.44100647673064</v>
      </c>
    </row>
    <row r="96" spans="1:12" s="6" customFormat="1" ht="13.5" x14ac:dyDescent="0.25">
      <c r="A96" s="150">
        <v>3295</v>
      </c>
      <c r="B96" s="157">
        <v>51</v>
      </c>
      <c r="C96" s="136" t="s">
        <v>144</v>
      </c>
      <c r="D96" s="17"/>
      <c r="E96" s="16">
        <v>3328.84</v>
      </c>
      <c r="F96" s="16">
        <v>4500</v>
      </c>
      <c r="G96" s="108">
        <v>3976</v>
      </c>
      <c r="H96" s="117">
        <f>G96/F96*100</f>
        <v>88.355555555555554</v>
      </c>
      <c r="I96" s="118">
        <f t="shared" si="7"/>
        <v>119.44100647673064</v>
      </c>
    </row>
    <row r="97" spans="1:9" s="84" customFormat="1" ht="24.75" customHeight="1" x14ac:dyDescent="0.25">
      <c r="A97" s="201">
        <v>63</v>
      </c>
      <c r="B97" s="199">
        <v>51</v>
      </c>
      <c r="C97" s="196" t="s">
        <v>146</v>
      </c>
      <c r="D97" s="51"/>
      <c r="E97" s="49"/>
      <c r="F97" s="49"/>
      <c r="G97" s="49"/>
      <c r="H97" s="117"/>
      <c r="I97" s="118"/>
    </row>
    <row r="98" spans="1:9" s="84" customFormat="1" ht="16.5" customHeight="1" x14ac:dyDescent="0.25">
      <c r="A98" s="169">
        <v>3</v>
      </c>
      <c r="B98" s="170">
        <v>51</v>
      </c>
      <c r="C98" s="138" t="s">
        <v>100</v>
      </c>
      <c r="D98" s="85"/>
      <c r="E98" s="98">
        <v>16988.38</v>
      </c>
      <c r="F98" s="98">
        <v>30000</v>
      </c>
      <c r="G98" s="98">
        <f>G99+G104+G109</f>
        <v>4003.04</v>
      </c>
      <c r="H98" s="117">
        <f>G98/F98*100</f>
        <v>13.343466666666668</v>
      </c>
      <c r="I98" s="118">
        <f>G98/E98*100</f>
        <v>23.563400394858132</v>
      </c>
    </row>
    <row r="99" spans="1:9" s="11" customFormat="1" ht="17.25" customHeight="1" x14ac:dyDescent="0.25">
      <c r="A99" s="148">
        <v>31</v>
      </c>
      <c r="B99" s="157"/>
      <c r="C99" s="144" t="s">
        <v>132</v>
      </c>
      <c r="D99" s="86"/>
      <c r="E99" s="45">
        <v>13038.27</v>
      </c>
      <c r="F99" s="45">
        <f>F101</f>
        <v>20000</v>
      </c>
      <c r="G99" s="45">
        <v>1929.49</v>
      </c>
      <c r="H99" s="117">
        <f>G99/F99*100</f>
        <v>9.647450000000001</v>
      </c>
      <c r="I99" s="118">
        <f>G99/E99*100</f>
        <v>14.798665773910189</v>
      </c>
    </row>
    <row r="100" spans="1:9" s="11" customFormat="1" ht="17.25" customHeight="1" x14ac:dyDescent="0.25">
      <c r="A100" s="148">
        <v>311</v>
      </c>
      <c r="B100" s="157">
        <v>51</v>
      </c>
      <c r="C100" s="23" t="s">
        <v>175</v>
      </c>
      <c r="D100" s="86"/>
      <c r="E100" s="45">
        <v>9088.16</v>
      </c>
      <c r="F100" s="45">
        <v>20000</v>
      </c>
      <c r="G100" s="45">
        <v>1929.49</v>
      </c>
      <c r="H100" s="117">
        <v>9.65</v>
      </c>
      <c r="I100" s="118">
        <f>G100/E100*100</f>
        <v>21.230810197003574</v>
      </c>
    </row>
    <row r="101" spans="1:9" s="11" customFormat="1" ht="17.25" customHeight="1" x14ac:dyDescent="0.25">
      <c r="A101" s="161">
        <v>3111</v>
      </c>
      <c r="B101" s="157"/>
      <c r="C101" s="231" t="s">
        <v>176</v>
      </c>
      <c r="D101" s="128"/>
      <c r="E101" s="87">
        <v>9088.16</v>
      </c>
      <c r="F101" s="87">
        <v>20000</v>
      </c>
      <c r="G101" s="87">
        <v>1929.49</v>
      </c>
      <c r="H101" s="117">
        <f>G101/F101*100</f>
        <v>9.647450000000001</v>
      </c>
      <c r="I101" s="118">
        <f>G101/E101*100</f>
        <v>21.230810197003574</v>
      </c>
    </row>
    <row r="102" spans="1:9" s="11" customFormat="1" ht="17.25" customHeight="1" x14ac:dyDescent="0.25">
      <c r="A102" s="148">
        <v>312</v>
      </c>
      <c r="B102" s="157"/>
      <c r="C102" s="30" t="s">
        <v>102</v>
      </c>
      <c r="D102" s="86"/>
      <c r="E102" s="45">
        <v>0</v>
      </c>
      <c r="F102" s="45">
        <v>0</v>
      </c>
      <c r="G102" s="45">
        <v>0</v>
      </c>
      <c r="H102" s="117">
        <v>0</v>
      </c>
      <c r="I102" s="118">
        <v>0</v>
      </c>
    </row>
    <row r="103" spans="1:9" s="11" customFormat="1" ht="17.25" customHeight="1" x14ac:dyDescent="0.25">
      <c r="A103" s="161">
        <v>3121</v>
      </c>
      <c r="B103" s="157"/>
      <c r="C103" s="143" t="s">
        <v>102</v>
      </c>
      <c r="D103" s="86"/>
      <c r="E103" s="87">
        <v>0</v>
      </c>
      <c r="F103" s="87">
        <v>0</v>
      </c>
      <c r="G103" s="87">
        <v>0</v>
      </c>
      <c r="H103" s="117">
        <v>0</v>
      </c>
      <c r="I103" s="118">
        <v>0</v>
      </c>
    </row>
    <row r="104" spans="1:9" s="11" customFormat="1" ht="17.25" customHeight="1" x14ac:dyDescent="0.25">
      <c r="A104" s="148">
        <v>32</v>
      </c>
      <c r="B104" s="157">
        <v>51</v>
      </c>
      <c r="C104" s="144" t="s">
        <v>111</v>
      </c>
      <c r="D104" s="86"/>
      <c r="E104" s="45">
        <v>3950.11</v>
      </c>
      <c r="F104" s="45">
        <v>10000</v>
      </c>
      <c r="G104" s="45">
        <v>908.11</v>
      </c>
      <c r="H104" s="117">
        <f t="shared" ref="H104" si="8">G104/F104*100</f>
        <v>9.0811000000000011</v>
      </c>
      <c r="I104" s="118">
        <f>G104/E104*100</f>
        <v>22.989486368734035</v>
      </c>
    </row>
    <row r="105" spans="1:9" s="11" customFormat="1" ht="17.25" customHeight="1" x14ac:dyDescent="0.25">
      <c r="A105" s="161">
        <v>3296</v>
      </c>
      <c r="B105" s="157">
        <v>51</v>
      </c>
      <c r="C105" s="143" t="s">
        <v>177</v>
      </c>
      <c r="D105" s="232">
        <v>0</v>
      </c>
      <c r="E105" s="87">
        <v>3950.11</v>
      </c>
      <c r="F105" s="87">
        <v>10000</v>
      </c>
      <c r="G105" s="87">
        <v>908.11</v>
      </c>
      <c r="H105" s="117">
        <f>G105/F105*100</f>
        <v>9.0811000000000011</v>
      </c>
      <c r="I105" s="118">
        <f>G105/E105*100</f>
        <v>22.989486368734035</v>
      </c>
    </row>
    <row r="106" spans="1:9" s="11" customFormat="1" ht="17.25" customHeight="1" x14ac:dyDescent="0.25">
      <c r="A106" s="161">
        <v>3299</v>
      </c>
      <c r="B106" s="157">
        <v>51</v>
      </c>
      <c r="C106" s="143" t="s">
        <v>149</v>
      </c>
      <c r="D106" s="232"/>
      <c r="E106" s="87">
        <v>0</v>
      </c>
      <c r="F106" s="87">
        <v>0</v>
      </c>
      <c r="G106" s="87">
        <v>0</v>
      </c>
      <c r="H106" s="117">
        <v>0</v>
      </c>
      <c r="I106" s="118">
        <v>0</v>
      </c>
    </row>
    <row r="107" spans="1:9" s="11" customFormat="1" ht="13.5" x14ac:dyDescent="0.25">
      <c r="A107" s="148">
        <v>323</v>
      </c>
      <c r="B107" s="157"/>
      <c r="C107" s="139" t="s">
        <v>137</v>
      </c>
      <c r="D107" s="88"/>
      <c r="E107" s="45">
        <v>0</v>
      </c>
      <c r="F107" s="45">
        <v>0</v>
      </c>
      <c r="G107" s="45">
        <v>0</v>
      </c>
      <c r="H107" s="117">
        <v>0</v>
      </c>
      <c r="I107" s="118">
        <v>0</v>
      </c>
    </row>
    <row r="108" spans="1:9" s="26" customFormat="1" ht="13.5" x14ac:dyDescent="0.25">
      <c r="A108" s="149">
        <v>3236</v>
      </c>
      <c r="B108" s="154"/>
      <c r="C108" s="140" t="s">
        <v>124</v>
      </c>
      <c r="D108" s="88"/>
      <c r="E108" s="87">
        <v>0</v>
      </c>
      <c r="F108" s="87">
        <v>0</v>
      </c>
      <c r="G108" s="87">
        <v>0</v>
      </c>
      <c r="H108" s="117">
        <v>0</v>
      </c>
      <c r="I108" s="118">
        <v>0</v>
      </c>
    </row>
    <row r="109" spans="1:9" s="26" customFormat="1" ht="13.5" x14ac:dyDescent="0.25">
      <c r="A109" s="147">
        <v>37</v>
      </c>
      <c r="B109" s="154">
        <v>51</v>
      </c>
      <c r="C109" s="139" t="s">
        <v>147</v>
      </c>
      <c r="D109" s="88"/>
      <c r="E109" s="89">
        <v>0</v>
      </c>
      <c r="F109" s="89">
        <v>0</v>
      </c>
      <c r="G109" s="89">
        <v>1165.44</v>
      </c>
      <c r="H109" s="117">
        <v>0</v>
      </c>
      <c r="I109" s="118">
        <v>0</v>
      </c>
    </row>
    <row r="110" spans="1:9" s="11" customFormat="1" ht="13.5" x14ac:dyDescent="0.25">
      <c r="A110" s="148">
        <v>372</v>
      </c>
      <c r="B110" s="157"/>
      <c r="C110" s="139" t="s">
        <v>147</v>
      </c>
      <c r="D110" s="88"/>
      <c r="E110" s="89">
        <v>0</v>
      </c>
      <c r="F110" s="89">
        <v>0</v>
      </c>
      <c r="G110" s="89">
        <v>1165.44</v>
      </c>
      <c r="H110" s="117">
        <v>0</v>
      </c>
      <c r="I110" s="118">
        <v>0</v>
      </c>
    </row>
    <row r="111" spans="1:9" s="11" customFormat="1" ht="27" customHeight="1" x14ac:dyDescent="0.25">
      <c r="A111" s="150">
        <v>3722</v>
      </c>
      <c r="B111" s="157"/>
      <c r="C111" s="140" t="s">
        <v>148</v>
      </c>
      <c r="D111" s="88"/>
      <c r="E111" s="109">
        <v>0</v>
      </c>
      <c r="F111" s="109">
        <v>0</v>
      </c>
      <c r="G111" s="109">
        <v>1165.44</v>
      </c>
      <c r="H111" s="117">
        <v>0</v>
      </c>
      <c r="I111" s="118">
        <v>0</v>
      </c>
    </row>
    <row r="112" spans="1:9" s="11" customFormat="1" ht="27" customHeight="1" x14ac:dyDescent="0.25">
      <c r="A112" s="250">
        <v>63</v>
      </c>
      <c r="B112" s="249">
        <v>51</v>
      </c>
      <c r="C112" s="236" t="s">
        <v>178</v>
      </c>
      <c r="D112" s="234"/>
      <c r="E112" s="235"/>
      <c r="F112" s="235"/>
      <c r="G112" s="235"/>
      <c r="H112" s="117"/>
      <c r="I112" s="118"/>
    </row>
    <row r="113" spans="1:9" s="11" customFormat="1" ht="27" customHeight="1" x14ac:dyDescent="0.25">
      <c r="A113" s="242">
        <v>3</v>
      </c>
      <c r="B113" s="233"/>
      <c r="C113" s="138" t="s">
        <v>100</v>
      </c>
      <c r="D113" s="234"/>
      <c r="E113" s="126">
        <v>48519.49</v>
      </c>
      <c r="F113" s="126">
        <v>36887.550000000003</v>
      </c>
      <c r="G113" s="126">
        <v>55233.120000000003</v>
      </c>
      <c r="H113" s="117">
        <f>G113/F113*100</f>
        <v>149.73377196371135</v>
      </c>
      <c r="I113" s="118">
        <v>113.84</v>
      </c>
    </row>
    <row r="114" spans="1:9" s="248" customFormat="1" ht="15" customHeight="1" x14ac:dyDescent="0.25">
      <c r="A114" s="244">
        <v>32</v>
      </c>
      <c r="B114" s="245">
        <v>51</v>
      </c>
      <c r="C114" s="246" t="s">
        <v>179</v>
      </c>
      <c r="D114" s="240"/>
      <c r="E114" s="247">
        <v>48519.49</v>
      </c>
      <c r="F114" s="247">
        <v>36887.550000000003</v>
      </c>
      <c r="G114" s="247">
        <v>55233.120000000003</v>
      </c>
      <c r="H114" s="117">
        <f>G114/F114*100</f>
        <v>149.73377196371135</v>
      </c>
      <c r="I114" s="118">
        <v>113.84</v>
      </c>
    </row>
    <row r="115" spans="1:9" s="229" customFormat="1" ht="15" customHeight="1" x14ac:dyDescent="0.25">
      <c r="A115" s="237">
        <v>3222</v>
      </c>
      <c r="B115" s="238"/>
      <c r="C115" s="239" t="s">
        <v>161</v>
      </c>
      <c r="D115" s="240"/>
      <c r="E115" s="241">
        <v>48519.49</v>
      </c>
      <c r="F115" s="241">
        <v>36887.550000000003</v>
      </c>
      <c r="G115" s="241">
        <v>55233.120000000003</v>
      </c>
      <c r="H115" s="117">
        <f>G115/F115*100</f>
        <v>149.73377196371135</v>
      </c>
      <c r="I115" s="118">
        <f>G115/E115*100</f>
        <v>113.83697561536611</v>
      </c>
    </row>
    <row r="116" spans="1:9" s="248" customFormat="1" ht="26.25" customHeight="1" x14ac:dyDescent="0.25">
      <c r="A116" s="251">
        <v>63</v>
      </c>
      <c r="B116" s="249">
        <v>51</v>
      </c>
      <c r="C116" s="252" t="s">
        <v>180</v>
      </c>
      <c r="D116" s="234"/>
      <c r="E116" s="126"/>
      <c r="F116" s="126"/>
      <c r="G116" s="126"/>
      <c r="H116" s="117"/>
      <c r="I116" s="118"/>
    </row>
    <row r="117" spans="1:9" s="229" customFormat="1" ht="15" customHeight="1" x14ac:dyDescent="0.25">
      <c r="A117" s="242">
        <v>3</v>
      </c>
      <c r="B117" s="243">
        <v>51</v>
      </c>
      <c r="C117" s="138" t="s">
        <v>100</v>
      </c>
      <c r="D117" s="234"/>
      <c r="E117" s="126">
        <v>651.16</v>
      </c>
      <c r="F117" s="126">
        <v>652.20000000000005</v>
      </c>
      <c r="G117" s="126">
        <v>652.41999999999996</v>
      </c>
      <c r="H117" s="117">
        <v>99.99</v>
      </c>
      <c r="I117" s="118">
        <v>100.19</v>
      </c>
    </row>
    <row r="118" spans="1:9" s="229" customFormat="1" ht="15" customHeight="1" x14ac:dyDescent="0.25">
      <c r="A118" s="244">
        <v>38</v>
      </c>
      <c r="B118" s="245"/>
      <c r="C118" s="246" t="s">
        <v>182</v>
      </c>
      <c r="D118" s="240"/>
      <c r="E118" s="247">
        <v>651.16</v>
      </c>
      <c r="F118" s="247">
        <v>652.5</v>
      </c>
      <c r="G118" s="247">
        <v>652.41999999999996</v>
      </c>
      <c r="H118" s="117">
        <v>99.99</v>
      </c>
      <c r="I118" s="118">
        <v>100.19</v>
      </c>
    </row>
    <row r="119" spans="1:9" s="229" customFormat="1" ht="15" customHeight="1" x14ac:dyDescent="0.25">
      <c r="A119" s="237">
        <v>3812</v>
      </c>
      <c r="B119" s="238"/>
      <c r="C119" s="239" t="s">
        <v>181</v>
      </c>
      <c r="D119" s="240"/>
      <c r="E119" s="241">
        <v>651.16</v>
      </c>
      <c r="F119" s="241">
        <v>652.5</v>
      </c>
      <c r="G119" s="241">
        <v>652.41999999999996</v>
      </c>
      <c r="H119" s="117">
        <f>G119/F119*100</f>
        <v>99.987739463601528</v>
      </c>
      <c r="I119" s="118">
        <f>G119/E119*100</f>
        <v>100.19350082928926</v>
      </c>
    </row>
    <row r="120" spans="1:9" s="26" customFormat="1" ht="26.25" x14ac:dyDescent="0.25">
      <c r="A120" s="168">
        <v>4</v>
      </c>
      <c r="B120" s="167">
        <v>51</v>
      </c>
      <c r="C120" s="141" t="s">
        <v>77</v>
      </c>
      <c r="D120" s="92"/>
      <c r="E120" s="50">
        <v>13997.86</v>
      </c>
      <c r="F120" s="50">
        <v>19908.419999999998</v>
      </c>
      <c r="G120" s="50">
        <v>15543.28</v>
      </c>
      <c r="H120" s="117">
        <f>G120/F120*100</f>
        <v>78.073900389885296</v>
      </c>
      <c r="I120" s="118">
        <v>107.71</v>
      </c>
    </row>
    <row r="121" spans="1:9" s="26" customFormat="1" ht="27.75" customHeight="1" x14ac:dyDescent="0.25">
      <c r="A121" s="147">
        <v>42</v>
      </c>
      <c r="B121" s="152">
        <v>51</v>
      </c>
      <c r="C121" s="139" t="s">
        <v>78</v>
      </c>
      <c r="D121" s="86"/>
      <c r="E121" s="45">
        <v>13997.86</v>
      </c>
      <c r="F121" s="45">
        <v>19908.419999999998</v>
      </c>
      <c r="G121" s="45">
        <f>G122+G123</f>
        <v>15543.28</v>
      </c>
      <c r="H121" s="117">
        <f t="shared" ref="H121" si="9">G121/F121*100</f>
        <v>78.073900389885296</v>
      </c>
      <c r="I121" s="118">
        <v>107.71</v>
      </c>
    </row>
    <row r="122" spans="1:9" s="11" customFormat="1" ht="15" customHeight="1" x14ac:dyDescent="0.25">
      <c r="A122" s="161">
        <v>4241</v>
      </c>
      <c r="B122" s="157">
        <v>51</v>
      </c>
      <c r="C122" s="142" t="s">
        <v>254</v>
      </c>
      <c r="D122" s="90"/>
      <c r="E122" s="91">
        <v>13997.86</v>
      </c>
      <c r="F122" s="91">
        <v>19908.419999999998</v>
      </c>
      <c r="G122" s="91">
        <v>14979.25</v>
      </c>
      <c r="H122" s="117">
        <f>G122/F122*100</f>
        <v>75.240777520265297</v>
      </c>
      <c r="I122" s="118">
        <f>G122/E122*100</f>
        <v>107.0110002528958</v>
      </c>
    </row>
    <row r="123" spans="1:9" s="11" customFormat="1" ht="15" customHeight="1" x14ac:dyDescent="0.25">
      <c r="A123" s="161">
        <v>4241</v>
      </c>
      <c r="B123" s="157">
        <v>51</v>
      </c>
      <c r="C123" s="142" t="s">
        <v>255</v>
      </c>
      <c r="D123" s="90"/>
      <c r="E123" s="91">
        <v>0</v>
      </c>
      <c r="F123" s="91">
        <v>0</v>
      </c>
      <c r="G123" s="91">
        <v>564.03</v>
      </c>
      <c r="H123" s="117"/>
      <c r="I123" s="118"/>
    </row>
    <row r="124" spans="1:9" ht="30.75" customHeight="1" x14ac:dyDescent="0.25">
      <c r="A124" s="194">
        <v>63</v>
      </c>
      <c r="B124" s="195">
        <v>53</v>
      </c>
      <c r="C124" s="196" t="s">
        <v>216</v>
      </c>
      <c r="D124" s="51"/>
      <c r="E124" s="49"/>
      <c r="F124" s="49"/>
      <c r="G124" s="49"/>
      <c r="H124" s="117"/>
      <c r="I124" s="118"/>
    </row>
    <row r="125" spans="1:9" ht="13.5" x14ac:dyDescent="0.25">
      <c r="A125" s="168">
        <v>3</v>
      </c>
      <c r="B125" s="167">
        <v>53</v>
      </c>
      <c r="C125" s="138" t="s">
        <v>100</v>
      </c>
      <c r="D125" s="85"/>
      <c r="E125" s="98">
        <v>13020.5</v>
      </c>
      <c r="F125" s="98">
        <v>26353.1</v>
      </c>
      <c r="G125" s="98">
        <v>20575.62</v>
      </c>
      <c r="H125" s="117">
        <f>G125/F125*100</f>
        <v>78.076658912993153</v>
      </c>
      <c r="I125" s="118">
        <f>G125/E125*100</f>
        <v>158.02480703506009</v>
      </c>
    </row>
    <row r="126" spans="1:9" s="26" customFormat="1" ht="13.5" x14ac:dyDescent="0.25">
      <c r="A126" s="147">
        <v>329</v>
      </c>
      <c r="B126" s="152">
        <v>53</v>
      </c>
      <c r="C126" s="30" t="s">
        <v>142</v>
      </c>
      <c r="D126" s="90"/>
      <c r="E126" s="95">
        <v>13020.5</v>
      </c>
      <c r="F126" s="95">
        <v>26353.1</v>
      </c>
      <c r="G126" s="95">
        <v>20575.62</v>
      </c>
      <c r="H126" s="117">
        <f>G126/F126*100</f>
        <v>78.076658912993153</v>
      </c>
      <c r="I126" s="118">
        <f>G126/E126*100</f>
        <v>158.02480703506009</v>
      </c>
    </row>
    <row r="127" spans="1:9" ht="13.5" x14ac:dyDescent="0.25">
      <c r="A127" s="149">
        <v>3299</v>
      </c>
      <c r="B127" s="152">
        <v>53</v>
      </c>
      <c r="C127" s="143" t="s">
        <v>142</v>
      </c>
      <c r="D127" s="174"/>
      <c r="E127" s="175">
        <v>13020.5</v>
      </c>
      <c r="F127" s="175">
        <v>26353.1</v>
      </c>
      <c r="G127" s="175">
        <v>20575.62</v>
      </c>
      <c r="H127" s="117">
        <f>G127/F127*100</f>
        <v>78.076658912993153</v>
      </c>
      <c r="I127" s="118">
        <v>158.02000000000001</v>
      </c>
    </row>
    <row r="128" spans="1:9" s="26" customFormat="1" ht="24.75" customHeight="1" x14ac:dyDescent="0.25">
      <c r="A128" s="194">
        <v>63</v>
      </c>
      <c r="B128" s="195">
        <v>12</v>
      </c>
      <c r="C128" s="200" t="s">
        <v>196</v>
      </c>
      <c r="D128" s="92"/>
      <c r="E128" s="50"/>
      <c r="F128" s="50"/>
      <c r="G128" s="50"/>
      <c r="H128" s="117"/>
      <c r="I128" s="118"/>
    </row>
    <row r="129" spans="1:9" s="26" customFormat="1" ht="26.25" x14ac:dyDescent="0.25">
      <c r="A129" s="168">
        <v>4</v>
      </c>
      <c r="B129" s="167">
        <v>12</v>
      </c>
      <c r="C129" s="48" t="s">
        <v>247</v>
      </c>
      <c r="D129" s="92"/>
      <c r="E129" s="50">
        <v>0</v>
      </c>
      <c r="F129" s="50">
        <v>0</v>
      </c>
      <c r="G129" s="50">
        <v>1000</v>
      </c>
      <c r="H129" s="117">
        <v>0</v>
      </c>
      <c r="I129" s="118">
        <v>0</v>
      </c>
    </row>
    <row r="130" spans="1:9" s="26" customFormat="1" ht="26.25" x14ac:dyDescent="0.25">
      <c r="A130" s="147">
        <v>42</v>
      </c>
      <c r="B130" s="152">
        <v>12</v>
      </c>
      <c r="C130" s="213" t="s">
        <v>240</v>
      </c>
      <c r="D130" s="165"/>
      <c r="E130" s="164">
        <v>0</v>
      </c>
      <c r="F130" s="164">
        <v>0</v>
      </c>
      <c r="G130" s="164">
        <v>1000</v>
      </c>
      <c r="H130" s="117">
        <v>0</v>
      </c>
      <c r="I130" s="118">
        <v>0</v>
      </c>
    </row>
    <row r="131" spans="1:9" s="26" customFormat="1" ht="13.5" x14ac:dyDescent="0.25">
      <c r="A131" s="147">
        <v>422</v>
      </c>
      <c r="B131" s="152">
        <v>12</v>
      </c>
      <c r="C131" s="185" t="s">
        <v>244</v>
      </c>
      <c r="D131" s="165"/>
      <c r="E131" s="164">
        <v>0</v>
      </c>
      <c r="F131" s="164">
        <v>0</v>
      </c>
      <c r="G131" s="164">
        <v>1000</v>
      </c>
      <c r="H131" s="117">
        <v>0</v>
      </c>
      <c r="I131" s="118">
        <v>0</v>
      </c>
    </row>
    <row r="132" spans="1:9" s="26" customFormat="1" ht="13.5" x14ac:dyDescent="0.25">
      <c r="A132" s="149">
        <v>4221</v>
      </c>
      <c r="B132" s="154">
        <v>12</v>
      </c>
      <c r="C132" s="184" t="s">
        <v>226</v>
      </c>
      <c r="D132" s="92"/>
      <c r="E132" s="166">
        <v>0</v>
      </c>
      <c r="F132" s="166">
        <v>0</v>
      </c>
      <c r="G132" s="166">
        <v>1000</v>
      </c>
      <c r="H132" s="117">
        <v>0</v>
      </c>
      <c r="I132" s="118">
        <v>0</v>
      </c>
    </row>
    <row r="133" spans="1:9" s="26" customFormat="1" ht="21.75" customHeight="1" x14ac:dyDescent="0.25">
      <c r="A133" s="197">
        <v>63</v>
      </c>
      <c r="B133" s="210"/>
      <c r="C133" s="196" t="s">
        <v>196</v>
      </c>
      <c r="D133" s="51"/>
      <c r="E133" s="49"/>
      <c r="F133" s="49"/>
      <c r="G133" s="49"/>
      <c r="H133" s="117"/>
      <c r="I133" s="118">
        <v>0</v>
      </c>
    </row>
    <row r="134" spans="1:9" s="26" customFormat="1" ht="13.5" x14ac:dyDescent="0.25">
      <c r="A134" s="169">
        <v>3</v>
      </c>
      <c r="B134" s="179"/>
      <c r="C134" s="48" t="s">
        <v>154</v>
      </c>
      <c r="D134" s="51"/>
      <c r="E134" s="49">
        <v>0</v>
      </c>
      <c r="F134" s="49">
        <f>F135</f>
        <v>34539.980000000003</v>
      </c>
      <c r="G134" s="49">
        <f>G135</f>
        <v>38272.18</v>
      </c>
      <c r="H134" s="117">
        <v>100</v>
      </c>
      <c r="I134" s="118">
        <v>0</v>
      </c>
    </row>
    <row r="135" spans="1:9" s="26" customFormat="1" ht="13.5" x14ac:dyDescent="0.25">
      <c r="A135" s="169">
        <v>32</v>
      </c>
      <c r="B135" s="170">
        <v>12</v>
      </c>
      <c r="C135" s="48" t="s">
        <v>111</v>
      </c>
      <c r="D135" s="51"/>
      <c r="E135" s="49">
        <v>0</v>
      </c>
      <c r="F135" s="49">
        <f>F136</f>
        <v>34539.980000000003</v>
      </c>
      <c r="G135" s="49">
        <f>G136</f>
        <v>38272.18</v>
      </c>
      <c r="H135" s="117">
        <v>100</v>
      </c>
      <c r="I135" s="118">
        <v>0</v>
      </c>
    </row>
    <row r="136" spans="1:9" s="26" customFormat="1" ht="13.5" x14ac:dyDescent="0.25">
      <c r="A136" s="148">
        <v>323</v>
      </c>
      <c r="B136" s="156">
        <v>12</v>
      </c>
      <c r="C136" s="135" t="s">
        <v>137</v>
      </c>
      <c r="D136" s="17"/>
      <c r="E136" s="14">
        <v>0</v>
      </c>
      <c r="F136" s="14">
        <f>F137+F138</f>
        <v>34539.980000000003</v>
      </c>
      <c r="G136" s="55">
        <f>G137+G138</f>
        <v>38272.18</v>
      </c>
      <c r="H136" s="117">
        <v>100</v>
      </c>
      <c r="I136" s="118">
        <v>0</v>
      </c>
    </row>
    <row r="137" spans="1:9" s="26" customFormat="1" ht="13.5" x14ac:dyDescent="0.25">
      <c r="A137" s="161">
        <v>3232</v>
      </c>
      <c r="B137" s="156">
        <v>12</v>
      </c>
      <c r="C137" s="136" t="s">
        <v>236</v>
      </c>
      <c r="D137" s="17"/>
      <c r="E137" s="16">
        <v>0</v>
      </c>
      <c r="F137" s="16"/>
      <c r="G137" s="108">
        <v>3732.21</v>
      </c>
      <c r="H137" s="117">
        <v>100</v>
      </c>
      <c r="I137" s="118">
        <v>0</v>
      </c>
    </row>
    <row r="138" spans="1:9" s="26" customFormat="1" ht="15" x14ac:dyDescent="0.25">
      <c r="A138" s="150">
        <v>3235</v>
      </c>
      <c r="B138" s="204">
        <v>12</v>
      </c>
      <c r="C138" s="136" t="s">
        <v>123</v>
      </c>
      <c r="D138" s="17"/>
      <c r="E138" s="16">
        <v>0</v>
      </c>
      <c r="F138" s="16">
        <v>34539.980000000003</v>
      </c>
      <c r="G138" s="108">
        <v>34539.97</v>
      </c>
      <c r="H138" s="117">
        <v>100</v>
      </c>
      <c r="I138" s="118">
        <v>0</v>
      </c>
    </row>
    <row r="139" spans="1:9" s="26" customFormat="1" ht="19.5" customHeight="1" x14ac:dyDescent="0.25">
      <c r="A139" s="197">
        <v>67</v>
      </c>
      <c r="B139" s="210"/>
      <c r="C139" s="196" t="s">
        <v>195</v>
      </c>
      <c r="D139" s="51"/>
      <c r="E139" s="58"/>
      <c r="F139" s="58"/>
      <c r="G139" s="58"/>
      <c r="H139" s="117"/>
      <c r="I139" s="118"/>
    </row>
    <row r="140" spans="1:9" s="26" customFormat="1" ht="15" x14ac:dyDescent="0.25">
      <c r="A140" s="148">
        <v>322</v>
      </c>
      <c r="B140" s="204">
        <v>11</v>
      </c>
      <c r="C140" s="136" t="s">
        <v>125</v>
      </c>
      <c r="D140" s="17">
        <v>0</v>
      </c>
      <c r="E140" s="14">
        <v>0</v>
      </c>
      <c r="F140" s="14">
        <v>730.02</v>
      </c>
      <c r="G140" s="55">
        <v>780.02</v>
      </c>
      <c r="H140" s="117">
        <f>G140/F140*100</f>
        <v>106.84912742116654</v>
      </c>
      <c r="I140" s="118">
        <v>0</v>
      </c>
    </row>
    <row r="141" spans="1:9" s="26" customFormat="1" ht="15" x14ac:dyDescent="0.25">
      <c r="A141" s="150">
        <v>3222</v>
      </c>
      <c r="B141" s="204">
        <v>11</v>
      </c>
      <c r="C141" s="142" t="s">
        <v>125</v>
      </c>
      <c r="D141" s="17">
        <v>0</v>
      </c>
      <c r="E141" s="16">
        <v>0</v>
      </c>
      <c r="F141" s="16">
        <v>730.02</v>
      </c>
      <c r="G141" s="108">
        <v>780.02</v>
      </c>
      <c r="H141" s="117">
        <f>G141/F141*100</f>
        <v>106.84912742116654</v>
      </c>
      <c r="I141" s="118">
        <v>0</v>
      </c>
    </row>
    <row r="142" spans="1:9" s="274" customFormat="1" ht="23.25" customHeight="1" x14ac:dyDescent="0.25">
      <c r="A142" s="270">
        <v>67</v>
      </c>
      <c r="B142" s="206"/>
      <c r="C142" s="276" t="s">
        <v>242</v>
      </c>
      <c r="D142" s="271"/>
      <c r="E142" s="275"/>
      <c r="F142" s="275"/>
      <c r="G142" s="275"/>
      <c r="H142" s="272"/>
      <c r="I142" s="273"/>
    </row>
    <row r="143" spans="1:9" s="282" customFormat="1" ht="23.25" customHeight="1" x14ac:dyDescent="0.25">
      <c r="A143" s="277">
        <v>422</v>
      </c>
      <c r="B143" s="278">
        <v>11</v>
      </c>
      <c r="C143" s="285" t="s">
        <v>226</v>
      </c>
      <c r="D143" s="279"/>
      <c r="E143" s="287">
        <v>0</v>
      </c>
      <c r="F143" s="287">
        <v>0</v>
      </c>
      <c r="G143" s="287">
        <v>18722.900000000001</v>
      </c>
      <c r="H143" s="280"/>
      <c r="I143" s="281"/>
    </row>
    <row r="144" spans="1:9" s="282" customFormat="1" ht="23.25" customHeight="1" x14ac:dyDescent="0.25">
      <c r="A144" s="283">
        <v>4221</v>
      </c>
      <c r="B144" s="278">
        <v>11</v>
      </c>
      <c r="C144" s="284" t="s">
        <v>226</v>
      </c>
      <c r="D144" s="279"/>
      <c r="E144" s="286">
        <v>0</v>
      </c>
      <c r="F144" s="286">
        <v>0</v>
      </c>
      <c r="G144" s="286">
        <v>18722.900000000001</v>
      </c>
      <c r="H144" s="280"/>
      <c r="I144" s="281"/>
    </row>
    <row r="145" spans="1:9" ht="27.75" customHeight="1" x14ac:dyDescent="0.25">
      <c r="A145" s="205">
        <v>63</v>
      </c>
      <c r="B145" s="206">
        <v>54</v>
      </c>
      <c r="C145" s="207" t="s">
        <v>171</v>
      </c>
      <c r="D145" s="176"/>
      <c r="E145" s="177"/>
      <c r="F145" s="178"/>
      <c r="G145" s="178"/>
      <c r="H145" s="117"/>
      <c r="I145" s="118"/>
    </row>
    <row r="146" spans="1:9" ht="13.5" x14ac:dyDescent="0.25">
      <c r="A146" s="168">
        <v>3</v>
      </c>
      <c r="B146" s="167">
        <v>54</v>
      </c>
      <c r="C146" s="145" t="s">
        <v>100</v>
      </c>
      <c r="D146" s="125"/>
      <c r="E146" s="126">
        <v>14011.92</v>
      </c>
      <c r="F146" s="99">
        <v>11655.69</v>
      </c>
      <c r="G146" s="99">
        <v>3798.18</v>
      </c>
      <c r="H146" s="117">
        <f>G146/F146*100</f>
        <v>32.586487801236991</v>
      </c>
      <c r="I146" s="118">
        <f>G146/E146*100</f>
        <v>27.10677765787986</v>
      </c>
    </row>
    <row r="147" spans="1:9" s="56" customFormat="1" ht="13.5" x14ac:dyDescent="0.25">
      <c r="A147" s="158">
        <v>31</v>
      </c>
      <c r="B147" s="208">
        <v>54</v>
      </c>
      <c r="C147" s="135" t="s">
        <v>142</v>
      </c>
      <c r="D147" s="86"/>
      <c r="E147" s="100">
        <v>10991.54</v>
      </c>
      <c r="F147" s="45">
        <v>11655.69</v>
      </c>
      <c r="G147" s="45">
        <v>3798.18</v>
      </c>
      <c r="H147" s="117">
        <v>28.02</v>
      </c>
      <c r="I147" s="118">
        <f>G147/E147*100</f>
        <v>34.555485400589902</v>
      </c>
    </row>
    <row r="148" spans="1:9" s="26" customFormat="1" ht="13.5" x14ac:dyDescent="0.25">
      <c r="A148" s="147">
        <v>311</v>
      </c>
      <c r="B148" s="152">
        <v>54</v>
      </c>
      <c r="C148" s="135" t="s">
        <v>142</v>
      </c>
      <c r="D148" s="128"/>
      <c r="E148" s="100">
        <v>10991.54</v>
      </c>
      <c r="F148" s="45">
        <v>11655.69</v>
      </c>
      <c r="G148" s="87">
        <v>3798.18</v>
      </c>
      <c r="H148" s="117">
        <v>28.02</v>
      </c>
      <c r="I148" s="118">
        <v>34.56</v>
      </c>
    </row>
    <row r="149" spans="1:9" s="26" customFormat="1" ht="13.5" x14ac:dyDescent="0.25">
      <c r="A149" s="149">
        <v>3111</v>
      </c>
      <c r="B149" s="154">
        <v>54</v>
      </c>
      <c r="C149" s="136" t="s">
        <v>101</v>
      </c>
      <c r="D149" s="86"/>
      <c r="E149" s="129">
        <v>10991.54</v>
      </c>
      <c r="F149" s="87">
        <v>11655.69</v>
      </c>
      <c r="G149" s="87">
        <v>3798.18</v>
      </c>
      <c r="H149" s="117">
        <f>G149/F149*100</f>
        <v>32.586487801236991</v>
      </c>
      <c r="I149" s="118">
        <f>G149/E149*100</f>
        <v>34.555485400589902</v>
      </c>
    </row>
    <row r="150" spans="1:9" s="11" customFormat="1" ht="13.5" x14ac:dyDescent="0.25">
      <c r="A150" s="162">
        <v>312</v>
      </c>
      <c r="B150" s="209">
        <v>54</v>
      </c>
      <c r="C150" s="144" t="s">
        <v>162</v>
      </c>
      <c r="D150" s="163"/>
      <c r="E150" s="31">
        <v>2700</v>
      </c>
      <c r="F150" s="31">
        <v>0</v>
      </c>
      <c r="G150" s="31">
        <v>0</v>
      </c>
      <c r="H150" s="117">
        <v>0</v>
      </c>
      <c r="I150" s="118">
        <v>0</v>
      </c>
    </row>
    <row r="151" spans="1:9" s="11" customFormat="1" ht="13.5" x14ac:dyDescent="0.25">
      <c r="A151" s="161">
        <v>3121</v>
      </c>
      <c r="B151" s="157">
        <v>54</v>
      </c>
      <c r="C151" s="142" t="s">
        <v>162</v>
      </c>
      <c r="D151" s="127"/>
      <c r="E151" s="94">
        <v>2700</v>
      </c>
      <c r="F151" s="94">
        <v>0</v>
      </c>
      <c r="G151" s="94">
        <v>0</v>
      </c>
      <c r="H151" s="117">
        <v>0</v>
      </c>
      <c r="I151" s="118">
        <v>0</v>
      </c>
    </row>
    <row r="152" spans="1:9" s="11" customFormat="1" ht="13.5" x14ac:dyDescent="0.25">
      <c r="A152" s="191">
        <v>313</v>
      </c>
      <c r="B152" s="187">
        <v>54</v>
      </c>
      <c r="C152" s="135" t="s">
        <v>103</v>
      </c>
      <c r="D152" s="188"/>
      <c r="E152" s="31">
        <v>320.38</v>
      </c>
      <c r="F152" s="31">
        <v>0</v>
      </c>
      <c r="G152" s="31">
        <v>0</v>
      </c>
      <c r="H152" s="117">
        <v>0</v>
      </c>
      <c r="I152" s="118">
        <v>0</v>
      </c>
    </row>
    <row r="153" spans="1:9" s="11" customFormat="1" ht="13.5" x14ac:dyDescent="0.25">
      <c r="A153" s="186">
        <v>3132</v>
      </c>
      <c r="B153" s="187">
        <v>54</v>
      </c>
      <c r="C153" s="136" t="s">
        <v>104</v>
      </c>
      <c r="D153" s="188"/>
      <c r="E153" s="257">
        <v>320.38</v>
      </c>
      <c r="F153" s="257">
        <v>0</v>
      </c>
      <c r="G153" s="257">
        <v>0</v>
      </c>
      <c r="H153" s="117">
        <v>0</v>
      </c>
      <c r="I153" s="118">
        <v>0</v>
      </c>
    </row>
    <row r="154" spans="1:9" s="11" customFormat="1" ht="28.5" x14ac:dyDescent="0.25">
      <c r="A154" s="202">
        <v>67</v>
      </c>
      <c r="B154" s="203">
        <v>51</v>
      </c>
      <c r="C154" s="200" t="s">
        <v>171</v>
      </c>
      <c r="D154" s="189"/>
      <c r="E154" s="190"/>
      <c r="F154" s="190"/>
      <c r="G154" s="190"/>
      <c r="H154" s="117"/>
      <c r="I154" s="118"/>
    </row>
    <row r="155" spans="1:9" s="11" customFormat="1" ht="15.75" customHeight="1" x14ac:dyDescent="0.25">
      <c r="A155" s="169">
        <v>3</v>
      </c>
      <c r="B155" s="170">
        <v>51</v>
      </c>
      <c r="C155" s="48" t="s">
        <v>100</v>
      </c>
      <c r="D155" s="48"/>
      <c r="E155" s="49">
        <v>7924.3</v>
      </c>
      <c r="F155" s="49">
        <v>1923.18</v>
      </c>
      <c r="G155" s="49">
        <v>1115.8</v>
      </c>
      <c r="H155" s="117">
        <f>G155/F155*100</f>
        <v>58.018490208924803</v>
      </c>
      <c r="I155" s="118">
        <f>G155/E155*100</f>
        <v>14.080738992718601</v>
      </c>
    </row>
    <row r="156" spans="1:9" s="11" customFormat="1" ht="13.5" x14ac:dyDescent="0.25">
      <c r="A156" s="191">
        <v>31</v>
      </c>
      <c r="B156" s="187">
        <v>51</v>
      </c>
      <c r="C156" s="135" t="s">
        <v>142</v>
      </c>
      <c r="D156" s="188"/>
      <c r="E156" s="20">
        <f>E157+E160</f>
        <v>7924.2999999999993</v>
      </c>
      <c r="F156" s="20">
        <v>1923.18</v>
      </c>
      <c r="G156" s="20">
        <v>1115.8</v>
      </c>
      <c r="H156" s="117">
        <f>G156/F156*100</f>
        <v>58.018490208924803</v>
      </c>
      <c r="I156" s="118">
        <f>G156/E156*100</f>
        <v>14.080738992718601</v>
      </c>
    </row>
    <row r="157" spans="1:9" s="11" customFormat="1" ht="13.5" x14ac:dyDescent="0.25">
      <c r="A157" s="191">
        <v>311</v>
      </c>
      <c r="B157" s="187">
        <v>51</v>
      </c>
      <c r="C157" s="135" t="s">
        <v>142</v>
      </c>
      <c r="D157" s="188"/>
      <c r="E157" s="20">
        <v>6726.23</v>
      </c>
      <c r="F157" s="20">
        <v>0</v>
      </c>
      <c r="G157" s="20">
        <v>0</v>
      </c>
      <c r="H157" s="117">
        <v>0</v>
      </c>
      <c r="I157" s="118">
        <v>0</v>
      </c>
    </row>
    <row r="158" spans="1:9" s="11" customFormat="1" ht="13.5" x14ac:dyDescent="0.25">
      <c r="A158" s="186">
        <v>3111</v>
      </c>
      <c r="B158" s="187">
        <v>51</v>
      </c>
      <c r="C158" s="136" t="s">
        <v>101</v>
      </c>
      <c r="D158" s="188"/>
      <c r="E158" s="94">
        <v>6726.23</v>
      </c>
      <c r="F158" s="94">
        <v>0</v>
      </c>
      <c r="G158" s="94">
        <v>0</v>
      </c>
      <c r="H158" s="117">
        <v>0</v>
      </c>
      <c r="I158" s="118">
        <v>0</v>
      </c>
    </row>
    <row r="159" spans="1:9" s="11" customFormat="1" ht="13.5" x14ac:dyDescent="0.25">
      <c r="A159" s="191">
        <v>313</v>
      </c>
      <c r="B159" s="187">
        <v>51</v>
      </c>
      <c r="C159" s="135" t="s">
        <v>103</v>
      </c>
      <c r="D159" s="188"/>
      <c r="E159" s="20">
        <v>1198.07</v>
      </c>
      <c r="F159" s="20">
        <v>1923.18</v>
      </c>
      <c r="G159" s="20">
        <v>1115.8</v>
      </c>
      <c r="H159" s="117">
        <f>G159/F159*100</f>
        <v>58.018490208924803</v>
      </c>
      <c r="I159" s="118">
        <f>G159/E159*100</f>
        <v>93.133122438588728</v>
      </c>
    </row>
    <row r="160" spans="1:9" s="11" customFormat="1" ht="13.5" x14ac:dyDescent="0.25">
      <c r="A160" s="186">
        <v>3132</v>
      </c>
      <c r="B160" s="187">
        <v>51</v>
      </c>
      <c r="C160" s="136" t="s">
        <v>104</v>
      </c>
      <c r="D160" s="188"/>
      <c r="E160" s="94">
        <v>1198.07</v>
      </c>
      <c r="F160" s="94">
        <v>1923.18</v>
      </c>
      <c r="G160" s="94">
        <v>1115.8</v>
      </c>
      <c r="H160" s="117">
        <f>G160/F160*100</f>
        <v>58.018490208924803</v>
      </c>
      <c r="I160" s="118">
        <v>93.13</v>
      </c>
    </row>
    <row r="161" spans="1:9" s="101" customFormat="1" ht="30" customHeight="1" x14ac:dyDescent="0.25">
      <c r="A161" s="202">
        <v>67</v>
      </c>
      <c r="B161" s="203">
        <v>19</v>
      </c>
      <c r="C161" s="200" t="s">
        <v>171</v>
      </c>
      <c r="D161" s="189"/>
      <c r="E161" s="190"/>
      <c r="F161" s="190"/>
      <c r="G161" s="190"/>
      <c r="H161" s="117"/>
      <c r="I161" s="118"/>
    </row>
    <row r="162" spans="1:9" s="11" customFormat="1" ht="13.5" x14ac:dyDescent="0.25">
      <c r="A162" s="169">
        <v>3</v>
      </c>
      <c r="B162" s="170">
        <v>19</v>
      </c>
      <c r="C162" s="48" t="s">
        <v>100</v>
      </c>
      <c r="D162" s="48"/>
      <c r="E162" s="49">
        <v>0</v>
      </c>
      <c r="F162" s="49">
        <v>2730.39</v>
      </c>
      <c r="G162" s="49">
        <v>0</v>
      </c>
      <c r="H162" s="117">
        <f>G162/F162*100</f>
        <v>0</v>
      </c>
      <c r="I162" s="118">
        <v>0</v>
      </c>
    </row>
    <row r="163" spans="1:9" s="11" customFormat="1" ht="13.5" x14ac:dyDescent="0.25">
      <c r="A163" s="148">
        <v>31</v>
      </c>
      <c r="B163" s="156">
        <v>19</v>
      </c>
      <c r="C163" s="54" t="s">
        <v>142</v>
      </c>
      <c r="D163" s="81"/>
      <c r="E163" s="55">
        <v>0</v>
      </c>
      <c r="F163" s="55">
        <f>F164+F166</f>
        <v>2730.3900000000003</v>
      </c>
      <c r="G163" s="55">
        <v>0</v>
      </c>
      <c r="H163" s="117">
        <v>0</v>
      </c>
      <c r="I163" s="118">
        <v>0</v>
      </c>
    </row>
    <row r="164" spans="1:9" s="11" customFormat="1" ht="13.5" x14ac:dyDescent="0.25">
      <c r="A164" s="148">
        <v>311</v>
      </c>
      <c r="B164" s="156">
        <v>19</v>
      </c>
      <c r="C164" s="135" t="s">
        <v>142</v>
      </c>
      <c r="D164" s="17"/>
      <c r="E164" s="14">
        <v>0</v>
      </c>
      <c r="F164" s="55">
        <v>1900.68</v>
      </c>
      <c r="G164" s="55">
        <v>0</v>
      </c>
      <c r="H164" s="117">
        <v>0</v>
      </c>
      <c r="I164" s="118">
        <v>0</v>
      </c>
    </row>
    <row r="165" spans="1:9" s="11" customFormat="1" ht="13.5" x14ac:dyDescent="0.25">
      <c r="A165" s="150">
        <v>3111</v>
      </c>
      <c r="B165" s="157">
        <v>19</v>
      </c>
      <c r="C165" s="136" t="s">
        <v>101</v>
      </c>
      <c r="D165" s="17"/>
      <c r="E165" s="16">
        <v>0</v>
      </c>
      <c r="F165" s="16">
        <v>1900.68</v>
      </c>
      <c r="G165" s="16">
        <v>0</v>
      </c>
      <c r="H165" s="117">
        <v>0</v>
      </c>
      <c r="I165" s="118">
        <v>0</v>
      </c>
    </row>
    <row r="166" spans="1:9" s="11" customFormat="1" ht="13.5" x14ac:dyDescent="0.25">
      <c r="A166" s="148">
        <v>313</v>
      </c>
      <c r="B166" s="156">
        <v>19</v>
      </c>
      <c r="C166" s="135" t="s">
        <v>103</v>
      </c>
      <c r="D166" s="17"/>
      <c r="E166" s="14">
        <v>0</v>
      </c>
      <c r="F166" s="14">
        <v>829.71</v>
      </c>
      <c r="G166" s="14">
        <v>0</v>
      </c>
      <c r="H166" s="117">
        <v>0</v>
      </c>
      <c r="I166" s="118">
        <v>0</v>
      </c>
    </row>
    <row r="167" spans="1:9" s="11" customFormat="1" ht="13.5" x14ac:dyDescent="0.25">
      <c r="A167" s="150">
        <v>3132</v>
      </c>
      <c r="B167" s="157">
        <v>19</v>
      </c>
      <c r="C167" s="136" t="s">
        <v>104</v>
      </c>
      <c r="D167" s="17"/>
      <c r="E167" s="16">
        <v>0</v>
      </c>
      <c r="F167" s="16">
        <v>829.71</v>
      </c>
      <c r="G167" s="16">
        <v>0</v>
      </c>
      <c r="H167" s="117">
        <v>0</v>
      </c>
      <c r="I167" s="118">
        <v>0</v>
      </c>
    </row>
    <row r="168" spans="1:9" s="11" customFormat="1" ht="29.25" customHeight="1" x14ac:dyDescent="0.25">
      <c r="A168" s="202">
        <v>67</v>
      </c>
      <c r="B168" s="203">
        <v>11</v>
      </c>
      <c r="C168" s="200" t="s">
        <v>171</v>
      </c>
      <c r="D168" s="189"/>
      <c r="E168" s="190"/>
      <c r="F168" s="190"/>
      <c r="G168" s="190"/>
      <c r="H168" s="117"/>
      <c r="I168" s="118"/>
    </row>
    <row r="169" spans="1:9" s="11" customFormat="1" ht="13.5" customHeight="1" x14ac:dyDescent="0.25">
      <c r="A169" s="169">
        <v>3</v>
      </c>
      <c r="B169" s="170">
        <v>11</v>
      </c>
      <c r="C169" s="48" t="s">
        <v>100</v>
      </c>
      <c r="D169" s="48"/>
      <c r="E169" s="49">
        <f>E170+E175</f>
        <v>7324.8300000000008</v>
      </c>
      <c r="F169" s="49">
        <f>F170+F175</f>
        <v>2975.97</v>
      </c>
      <c r="G169" s="49">
        <f>G170+G175</f>
        <v>12118.32</v>
      </c>
      <c r="H169" s="117">
        <f>G169/F169*100</f>
        <v>407.20571779957464</v>
      </c>
      <c r="I169" s="118">
        <f t="shared" ref="I169:I176" si="10">G169/E169*100</f>
        <v>165.44165530121515</v>
      </c>
    </row>
    <row r="170" spans="1:9" s="11" customFormat="1" ht="13.5" customHeight="1" x14ac:dyDescent="0.25">
      <c r="A170" s="148">
        <v>31</v>
      </c>
      <c r="B170" s="156">
        <v>11</v>
      </c>
      <c r="C170" s="54" t="s">
        <v>142</v>
      </c>
      <c r="D170" s="81"/>
      <c r="E170" s="55">
        <f>E171+E173</f>
        <v>6749.2400000000007</v>
      </c>
      <c r="F170" s="55">
        <f>F171+F173</f>
        <v>2676.08</v>
      </c>
      <c r="G170" s="55">
        <f>G171+G173</f>
        <v>9163.6999999999989</v>
      </c>
      <c r="H170" s="117">
        <f t="shared" ref="H170:H176" si="11">G170/F170*100</f>
        <v>342.42997219814055</v>
      </c>
      <c r="I170" s="118">
        <f t="shared" si="10"/>
        <v>135.77380564330204</v>
      </c>
    </row>
    <row r="171" spans="1:9" s="11" customFormat="1" ht="13.5" customHeight="1" x14ac:dyDescent="0.25">
      <c r="A171" s="148">
        <v>311</v>
      </c>
      <c r="B171" s="156">
        <v>11</v>
      </c>
      <c r="C171" s="135" t="s">
        <v>142</v>
      </c>
      <c r="D171" s="17"/>
      <c r="E171" s="14">
        <v>5264.31</v>
      </c>
      <c r="F171" s="55">
        <v>2297.0700000000002</v>
      </c>
      <c r="G171" s="55">
        <v>8285.65</v>
      </c>
      <c r="H171" s="117">
        <f t="shared" si="11"/>
        <v>360.70515918104365</v>
      </c>
      <c r="I171" s="118">
        <f t="shared" si="10"/>
        <v>157.39289669491347</v>
      </c>
    </row>
    <row r="172" spans="1:9" s="11" customFormat="1" ht="13.5" customHeight="1" x14ac:dyDescent="0.25">
      <c r="A172" s="150">
        <v>3111</v>
      </c>
      <c r="B172" s="157">
        <v>11</v>
      </c>
      <c r="C172" s="136" t="s">
        <v>101</v>
      </c>
      <c r="D172" s="17"/>
      <c r="E172" s="16">
        <v>5264.31</v>
      </c>
      <c r="F172" s="16">
        <v>2297.0700000000002</v>
      </c>
      <c r="G172" s="16">
        <v>8285.65</v>
      </c>
      <c r="H172" s="117">
        <f t="shared" si="11"/>
        <v>360.70515918104365</v>
      </c>
      <c r="I172" s="118">
        <f t="shared" si="10"/>
        <v>157.39289669491347</v>
      </c>
    </row>
    <row r="173" spans="1:9" s="11" customFormat="1" ht="13.5" customHeight="1" x14ac:dyDescent="0.25">
      <c r="A173" s="148">
        <v>313</v>
      </c>
      <c r="B173" s="156">
        <v>11</v>
      </c>
      <c r="C173" s="135" t="s">
        <v>103</v>
      </c>
      <c r="D173" s="17"/>
      <c r="E173" s="14">
        <v>1484.93</v>
      </c>
      <c r="F173" s="14">
        <v>379.01</v>
      </c>
      <c r="G173" s="14">
        <v>878.05</v>
      </c>
      <c r="H173" s="117">
        <f t="shared" si="11"/>
        <v>231.66934909369147</v>
      </c>
      <c r="I173" s="118">
        <f t="shared" si="10"/>
        <v>59.1307334352461</v>
      </c>
    </row>
    <row r="174" spans="1:9" s="11" customFormat="1" ht="13.5" customHeight="1" x14ac:dyDescent="0.25">
      <c r="A174" s="150">
        <v>3132</v>
      </c>
      <c r="B174" s="157">
        <v>11</v>
      </c>
      <c r="C174" s="136" t="s">
        <v>104</v>
      </c>
      <c r="D174" s="17"/>
      <c r="E174" s="16">
        <v>1484.93</v>
      </c>
      <c r="F174" s="16">
        <v>379.01</v>
      </c>
      <c r="G174" s="16">
        <v>878.05</v>
      </c>
      <c r="H174" s="117">
        <f t="shared" si="11"/>
        <v>231.66934909369147</v>
      </c>
      <c r="I174" s="118">
        <f t="shared" si="10"/>
        <v>59.1307334352461</v>
      </c>
    </row>
    <row r="175" spans="1:9" s="11" customFormat="1" ht="13.5" customHeight="1" x14ac:dyDescent="0.25">
      <c r="A175" s="148">
        <v>321</v>
      </c>
      <c r="B175" s="156">
        <v>11</v>
      </c>
      <c r="C175" s="135" t="s">
        <v>151</v>
      </c>
      <c r="D175" s="192"/>
      <c r="E175" s="193">
        <v>575.59</v>
      </c>
      <c r="F175" s="193">
        <f>F176+F178</f>
        <v>299.89</v>
      </c>
      <c r="G175" s="193">
        <f>G176+G178</f>
        <v>2954.62</v>
      </c>
      <c r="H175" s="117">
        <f t="shared" si="11"/>
        <v>985.23458601487221</v>
      </c>
      <c r="I175" s="118">
        <f t="shared" si="10"/>
        <v>513.32024531350442</v>
      </c>
    </row>
    <row r="176" spans="1:9" s="11" customFormat="1" ht="13.5" customHeight="1" x14ac:dyDescent="0.25">
      <c r="A176" s="150">
        <v>3212</v>
      </c>
      <c r="B176" s="157">
        <v>11</v>
      </c>
      <c r="C176" s="142" t="s">
        <v>151</v>
      </c>
      <c r="D176" s="192"/>
      <c r="E176" s="132">
        <v>575.59</v>
      </c>
      <c r="F176" s="132">
        <v>299.89</v>
      </c>
      <c r="G176" s="132">
        <v>594.62</v>
      </c>
      <c r="H176" s="117">
        <f t="shared" si="11"/>
        <v>198.27936910200407</v>
      </c>
      <c r="I176" s="118">
        <f t="shared" si="10"/>
        <v>103.30617279660869</v>
      </c>
    </row>
    <row r="177" spans="1:9" s="11" customFormat="1" ht="13.5" customHeight="1" x14ac:dyDescent="0.25">
      <c r="A177" s="148"/>
      <c r="B177" s="156">
        <v>11</v>
      </c>
      <c r="C177" s="23" t="s">
        <v>102</v>
      </c>
      <c r="D177" s="192"/>
      <c r="E177" s="193">
        <v>0</v>
      </c>
      <c r="F177" s="193">
        <v>0</v>
      </c>
      <c r="G177" s="193">
        <v>2360</v>
      </c>
      <c r="H177" s="117">
        <v>0</v>
      </c>
      <c r="I177" s="118">
        <v>0</v>
      </c>
    </row>
    <row r="178" spans="1:9" s="11" customFormat="1" ht="13.5" customHeight="1" x14ac:dyDescent="0.25">
      <c r="A178" s="150"/>
      <c r="B178" s="157">
        <v>11</v>
      </c>
      <c r="C178" s="263" t="s">
        <v>102</v>
      </c>
      <c r="D178" s="192"/>
      <c r="E178" s="132">
        <v>0</v>
      </c>
      <c r="F178" s="132">
        <v>0</v>
      </c>
      <c r="G178" s="132">
        <v>2360</v>
      </c>
      <c r="H178" s="117">
        <v>0</v>
      </c>
      <c r="I178" s="118">
        <v>0</v>
      </c>
    </row>
    <row r="179" spans="1:9" s="11" customFormat="1" ht="30.75" customHeight="1" x14ac:dyDescent="0.25">
      <c r="A179" s="197">
        <v>67</v>
      </c>
      <c r="B179" s="199">
        <v>12</v>
      </c>
      <c r="C179" s="207" t="s">
        <v>193</v>
      </c>
      <c r="D179" s="82"/>
      <c r="E179" s="83"/>
      <c r="F179" s="83"/>
      <c r="G179" s="83"/>
      <c r="H179" s="117"/>
      <c r="I179" s="118"/>
    </row>
    <row r="180" spans="1:9" s="11" customFormat="1" ht="13.5" x14ac:dyDescent="0.25">
      <c r="A180" s="169">
        <v>3</v>
      </c>
      <c r="B180" s="170">
        <v>12</v>
      </c>
      <c r="C180" s="48" t="s">
        <v>100</v>
      </c>
      <c r="D180" s="48"/>
      <c r="E180" s="49">
        <v>0</v>
      </c>
      <c r="F180" s="49">
        <v>0</v>
      </c>
      <c r="G180" s="49">
        <v>13578.87</v>
      </c>
      <c r="H180" s="117">
        <v>0</v>
      </c>
      <c r="I180" s="118">
        <v>0</v>
      </c>
    </row>
    <row r="181" spans="1:9" s="11" customFormat="1" ht="13.5" x14ac:dyDescent="0.25">
      <c r="A181" s="148">
        <v>31</v>
      </c>
      <c r="B181" s="156">
        <v>12</v>
      </c>
      <c r="C181" s="144" t="s">
        <v>101</v>
      </c>
      <c r="D181" s="17"/>
      <c r="E181" s="14">
        <v>0</v>
      </c>
      <c r="F181" s="14">
        <v>0</v>
      </c>
      <c r="G181" s="14">
        <v>13578.87</v>
      </c>
      <c r="H181" s="117">
        <v>0</v>
      </c>
      <c r="I181" s="118">
        <v>0</v>
      </c>
    </row>
    <row r="182" spans="1:9" s="11" customFormat="1" ht="13.5" x14ac:dyDescent="0.25">
      <c r="A182" s="148">
        <v>311</v>
      </c>
      <c r="B182" s="157">
        <v>12</v>
      </c>
      <c r="C182" s="263" t="s">
        <v>101</v>
      </c>
      <c r="D182" s="17"/>
      <c r="E182" s="16">
        <v>0</v>
      </c>
      <c r="F182" s="16">
        <v>0</v>
      </c>
      <c r="G182" s="16">
        <v>11655.69</v>
      </c>
      <c r="H182" s="117">
        <v>0</v>
      </c>
      <c r="I182" s="118">
        <v>0</v>
      </c>
    </row>
    <row r="183" spans="1:9" s="11" customFormat="1" ht="13.5" x14ac:dyDescent="0.25">
      <c r="A183" s="161">
        <v>3111</v>
      </c>
      <c r="B183" s="157">
        <v>12</v>
      </c>
      <c r="C183" s="263" t="s">
        <v>101</v>
      </c>
      <c r="D183" s="21"/>
      <c r="E183" s="16">
        <v>0</v>
      </c>
      <c r="F183" s="16">
        <v>0</v>
      </c>
      <c r="G183" s="16">
        <v>11655.69</v>
      </c>
      <c r="H183" s="117">
        <v>0</v>
      </c>
      <c r="I183" s="118">
        <v>0</v>
      </c>
    </row>
    <row r="184" spans="1:9" s="11" customFormat="1" ht="13.5" x14ac:dyDescent="0.25">
      <c r="A184" s="148">
        <v>313</v>
      </c>
      <c r="B184" s="156">
        <v>12</v>
      </c>
      <c r="C184" s="23" t="s">
        <v>227</v>
      </c>
      <c r="D184" s="21"/>
      <c r="E184" s="175">
        <v>0</v>
      </c>
      <c r="F184" s="264">
        <v>0</v>
      </c>
      <c r="G184" s="264">
        <v>1923.18</v>
      </c>
      <c r="H184" s="117">
        <v>0</v>
      </c>
      <c r="I184" s="118">
        <v>0</v>
      </c>
    </row>
    <row r="185" spans="1:9" s="11" customFormat="1" ht="13.5" x14ac:dyDescent="0.25">
      <c r="A185" s="150">
        <v>3132</v>
      </c>
      <c r="B185" s="157">
        <v>12</v>
      </c>
      <c r="C185" s="263" t="s">
        <v>228</v>
      </c>
      <c r="D185" s="21"/>
      <c r="E185" s="175">
        <v>0</v>
      </c>
      <c r="F185" s="175">
        <v>0</v>
      </c>
      <c r="G185" s="175">
        <v>1923.18</v>
      </c>
      <c r="H185" s="117">
        <v>0</v>
      </c>
      <c r="I185" s="118">
        <v>0</v>
      </c>
    </row>
    <row r="186" spans="1:9" s="26" customFormat="1" ht="25.5" customHeight="1" x14ac:dyDescent="0.25">
      <c r="A186" s="194">
        <v>67</v>
      </c>
      <c r="B186" s="195">
        <v>11</v>
      </c>
      <c r="C186" s="200" t="s">
        <v>155</v>
      </c>
      <c r="D186" s="92"/>
      <c r="E186" s="178"/>
      <c r="F186" s="178"/>
      <c r="G186" s="178"/>
      <c r="H186" s="117"/>
      <c r="I186" s="118"/>
    </row>
    <row r="187" spans="1:9" s="26" customFormat="1" ht="15" customHeight="1" x14ac:dyDescent="0.25">
      <c r="A187" s="168">
        <v>3</v>
      </c>
      <c r="B187" s="167">
        <v>11</v>
      </c>
      <c r="C187" s="48" t="s">
        <v>100</v>
      </c>
      <c r="D187" s="86"/>
      <c r="E187" s="50">
        <v>9424.73</v>
      </c>
      <c r="F187" s="50">
        <v>1750</v>
      </c>
      <c r="G187" s="50">
        <f>G188</f>
        <v>3280</v>
      </c>
      <c r="H187" s="117">
        <f t="shared" ref="H187:H192" si="12">G187/F187*100</f>
        <v>187.42857142857144</v>
      </c>
      <c r="I187" s="118">
        <f>G187/E187*100</f>
        <v>34.802057989990168</v>
      </c>
    </row>
    <row r="188" spans="1:9" s="26" customFormat="1" ht="15" customHeight="1" x14ac:dyDescent="0.25">
      <c r="A188" s="147">
        <v>32</v>
      </c>
      <c r="B188" s="152">
        <v>11</v>
      </c>
      <c r="C188" s="135" t="s">
        <v>111</v>
      </c>
      <c r="D188" s="86"/>
      <c r="E188" s="164">
        <v>9424.73</v>
      </c>
      <c r="F188" s="164">
        <v>1750</v>
      </c>
      <c r="G188" s="164">
        <f>G189+G192</f>
        <v>3280</v>
      </c>
      <c r="H188" s="117">
        <f t="shared" si="12"/>
        <v>187.42857142857144</v>
      </c>
      <c r="I188" s="118">
        <f>G188/E188*100</f>
        <v>34.802057989990168</v>
      </c>
    </row>
    <row r="189" spans="1:9" s="26" customFormat="1" ht="13.5" customHeight="1" x14ac:dyDescent="0.25">
      <c r="A189" s="147">
        <v>322</v>
      </c>
      <c r="B189" s="152">
        <v>11</v>
      </c>
      <c r="C189" s="135" t="s">
        <v>134</v>
      </c>
      <c r="D189" s="86"/>
      <c r="E189" s="45">
        <v>159.19999999999999</v>
      </c>
      <c r="F189" s="45">
        <v>150</v>
      </c>
      <c r="G189" s="45">
        <v>90</v>
      </c>
      <c r="H189" s="117">
        <f t="shared" si="12"/>
        <v>60</v>
      </c>
      <c r="I189" s="118">
        <f>G189/E189*100</f>
        <v>56.532663316582919</v>
      </c>
    </row>
    <row r="190" spans="1:9" s="26" customFormat="1" ht="13.5" customHeight="1" x14ac:dyDescent="0.25">
      <c r="A190" s="230">
        <v>3211</v>
      </c>
      <c r="B190" s="152">
        <v>11</v>
      </c>
      <c r="C190" s="231" t="s">
        <v>107</v>
      </c>
      <c r="D190" s="86"/>
      <c r="E190" s="87">
        <v>159.19999999999999</v>
      </c>
      <c r="F190" s="87">
        <v>150</v>
      </c>
      <c r="G190" s="87">
        <v>90</v>
      </c>
      <c r="H190" s="117">
        <f t="shared" si="12"/>
        <v>60</v>
      </c>
      <c r="I190" s="118">
        <f>G190/E190*100</f>
        <v>56.532663316582919</v>
      </c>
    </row>
    <row r="191" spans="1:9" s="26" customFormat="1" ht="13.5" customHeight="1" x14ac:dyDescent="0.25">
      <c r="A191" s="149">
        <v>3221</v>
      </c>
      <c r="B191" s="154">
        <v>11</v>
      </c>
      <c r="C191" s="184" t="s">
        <v>112</v>
      </c>
      <c r="D191" s="86"/>
      <c r="E191" s="87">
        <v>0</v>
      </c>
      <c r="F191" s="87">
        <v>0</v>
      </c>
      <c r="G191" s="87">
        <v>0</v>
      </c>
      <c r="H191" s="117">
        <v>0</v>
      </c>
      <c r="I191" s="118">
        <v>0</v>
      </c>
    </row>
    <row r="192" spans="1:9" s="26" customFormat="1" ht="13.5" customHeight="1" x14ac:dyDescent="0.25">
      <c r="A192" s="147">
        <v>323</v>
      </c>
      <c r="B192" s="152">
        <v>11</v>
      </c>
      <c r="C192" s="185" t="s">
        <v>127</v>
      </c>
      <c r="D192" s="86"/>
      <c r="E192" s="45">
        <v>7765.73</v>
      </c>
      <c r="F192" s="45">
        <v>1600</v>
      </c>
      <c r="G192" s="45">
        <f>G193+G194</f>
        <v>3190</v>
      </c>
      <c r="H192" s="117">
        <f t="shared" si="12"/>
        <v>199.375</v>
      </c>
      <c r="I192" s="118">
        <f>G192/E192*100</f>
        <v>41.077915405248447</v>
      </c>
    </row>
    <row r="193" spans="1:9" s="26" customFormat="1" ht="13.5" customHeight="1" x14ac:dyDescent="0.25">
      <c r="A193" s="149">
        <v>3237</v>
      </c>
      <c r="B193" s="152">
        <v>11</v>
      </c>
      <c r="C193" s="184" t="s">
        <v>248</v>
      </c>
      <c r="D193" s="86"/>
      <c r="E193" s="87">
        <v>0</v>
      </c>
      <c r="F193" s="87">
        <v>0</v>
      </c>
      <c r="G193" s="87">
        <v>1500</v>
      </c>
      <c r="H193" s="117">
        <v>100</v>
      </c>
      <c r="I193" s="118">
        <v>0</v>
      </c>
    </row>
    <row r="194" spans="1:9" s="26" customFormat="1" ht="13.5" customHeight="1" x14ac:dyDescent="0.25">
      <c r="A194" s="149">
        <v>3239</v>
      </c>
      <c r="B194" s="154">
        <v>11</v>
      </c>
      <c r="C194" s="184" t="s">
        <v>127</v>
      </c>
      <c r="D194" s="86"/>
      <c r="E194" s="87">
        <v>7765.73</v>
      </c>
      <c r="F194" s="87">
        <v>1600</v>
      </c>
      <c r="G194" s="87">
        <v>1690</v>
      </c>
      <c r="H194" s="117">
        <f>G194/F194*100</f>
        <v>105.62499999999999</v>
      </c>
      <c r="I194" s="118">
        <f>G194/E194*100</f>
        <v>21.762281202153567</v>
      </c>
    </row>
    <row r="195" spans="1:9" s="26" customFormat="1" ht="13.5" customHeight="1" x14ac:dyDescent="0.25">
      <c r="A195" s="147">
        <v>329</v>
      </c>
      <c r="B195" s="152">
        <v>11</v>
      </c>
      <c r="C195" s="185" t="s">
        <v>152</v>
      </c>
      <c r="D195" s="86"/>
      <c r="E195" s="45">
        <v>1499.8</v>
      </c>
      <c r="F195" s="45">
        <v>0</v>
      </c>
      <c r="G195" s="45">
        <v>0</v>
      </c>
      <c r="H195" s="117">
        <v>0</v>
      </c>
      <c r="I195" s="118">
        <f>G195/E195*100</f>
        <v>0</v>
      </c>
    </row>
    <row r="196" spans="1:9" s="26" customFormat="1" ht="13.5" customHeight="1" x14ac:dyDescent="0.25">
      <c r="A196" s="149">
        <v>3299</v>
      </c>
      <c r="B196" s="154">
        <v>11</v>
      </c>
      <c r="C196" s="184" t="s">
        <v>152</v>
      </c>
      <c r="D196" s="86"/>
      <c r="E196" s="87">
        <v>1499.8</v>
      </c>
      <c r="F196" s="87">
        <v>0</v>
      </c>
      <c r="G196" s="87">
        <v>0</v>
      </c>
      <c r="H196" s="117">
        <v>0</v>
      </c>
      <c r="I196" s="118">
        <f>G196/E196*100</f>
        <v>0</v>
      </c>
    </row>
    <row r="197" spans="1:9" s="274" customFormat="1" ht="26.25" customHeight="1" x14ac:dyDescent="0.25">
      <c r="A197" s="194">
        <v>67</v>
      </c>
      <c r="B197" s="195">
        <v>11</v>
      </c>
      <c r="C197" s="296" t="s">
        <v>249</v>
      </c>
      <c r="D197" s="294"/>
      <c r="E197" s="295"/>
      <c r="F197" s="295"/>
      <c r="G197" s="295"/>
      <c r="H197" s="272"/>
      <c r="I197" s="273"/>
    </row>
    <row r="198" spans="1:9" s="297" customFormat="1" ht="16.5" customHeight="1" x14ac:dyDescent="0.25">
      <c r="A198" s="180">
        <v>3</v>
      </c>
      <c r="B198" s="181">
        <v>11</v>
      </c>
      <c r="C198" s="185" t="s">
        <v>100</v>
      </c>
      <c r="D198" s="165"/>
      <c r="E198" s="164">
        <v>0</v>
      </c>
      <c r="F198" s="164">
        <v>0</v>
      </c>
      <c r="G198" s="164">
        <f>G202</f>
        <v>739.91</v>
      </c>
      <c r="H198" s="117">
        <v>0</v>
      </c>
      <c r="I198" s="118">
        <v>0</v>
      </c>
    </row>
    <row r="199" spans="1:9" s="297" customFormat="1" ht="15.75" customHeight="1" x14ac:dyDescent="0.25">
      <c r="A199" s="180">
        <v>31</v>
      </c>
      <c r="B199" s="181">
        <v>11</v>
      </c>
      <c r="C199" s="185" t="s">
        <v>101</v>
      </c>
      <c r="D199" s="165"/>
      <c r="E199" s="164">
        <v>0</v>
      </c>
      <c r="F199" s="164">
        <v>0</v>
      </c>
      <c r="G199" s="164">
        <v>0</v>
      </c>
      <c r="H199" s="117">
        <v>0</v>
      </c>
      <c r="I199" s="118">
        <v>0</v>
      </c>
    </row>
    <row r="200" spans="1:9" s="297" customFormat="1" ht="15.75" customHeight="1" x14ac:dyDescent="0.25">
      <c r="A200" s="180">
        <v>311</v>
      </c>
      <c r="B200" s="181">
        <v>11</v>
      </c>
      <c r="C200" s="184" t="s">
        <v>101</v>
      </c>
      <c r="D200" s="165"/>
      <c r="E200" s="166">
        <v>0</v>
      </c>
      <c r="F200" s="166">
        <v>0</v>
      </c>
      <c r="G200" s="166">
        <v>0</v>
      </c>
      <c r="H200" s="117">
        <v>0</v>
      </c>
      <c r="I200" s="118">
        <v>0</v>
      </c>
    </row>
    <row r="201" spans="1:9" s="297" customFormat="1" ht="15.75" customHeight="1" x14ac:dyDescent="0.25">
      <c r="A201" s="230">
        <v>3111</v>
      </c>
      <c r="B201" s="181">
        <v>11</v>
      </c>
      <c r="C201" s="184" t="s">
        <v>101</v>
      </c>
      <c r="D201" s="165"/>
      <c r="E201" s="166">
        <v>0</v>
      </c>
      <c r="F201" s="166">
        <v>0</v>
      </c>
      <c r="G201" s="166">
        <v>0</v>
      </c>
      <c r="H201" s="117">
        <v>0</v>
      </c>
      <c r="I201" s="118">
        <v>0</v>
      </c>
    </row>
    <row r="202" spans="1:9" s="297" customFormat="1" ht="15.75" customHeight="1" x14ac:dyDescent="0.25">
      <c r="A202" s="180">
        <v>32</v>
      </c>
      <c r="B202" s="181">
        <v>11</v>
      </c>
      <c r="C202" s="185" t="s">
        <v>111</v>
      </c>
      <c r="D202" s="165"/>
      <c r="E202" s="164">
        <v>0</v>
      </c>
      <c r="F202" s="164">
        <v>0</v>
      </c>
      <c r="G202" s="164">
        <f>G203+G205</f>
        <v>739.91</v>
      </c>
      <c r="H202" s="117">
        <v>0</v>
      </c>
      <c r="I202" s="118">
        <v>0</v>
      </c>
    </row>
    <row r="203" spans="1:9" s="297" customFormat="1" ht="15.75" customHeight="1" x14ac:dyDescent="0.25">
      <c r="A203" s="180">
        <v>322</v>
      </c>
      <c r="B203" s="181">
        <v>11</v>
      </c>
      <c r="C203" s="185" t="s">
        <v>134</v>
      </c>
      <c r="D203" s="165"/>
      <c r="E203" s="164">
        <v>0</v>
      </c>
      <c r="F203" s="164">
        <v>0</v>
      </c>
      <c r="G203" s="164">
        <v>494.62</v>
      </c>
      <c r="H203" s="117">
        <v>0</v>
      </c>
      <c r="I203" s="118">
        <v>0</v>
      </c>
    </row>
    <row r="204" spans="1:9" s="297" customFormat="1" ht="15.75" customHeight="1" x14ac:dyDescent="0.25">
      <c r="A204" s="230">
        <v>3222</v>
      </c>
      <c r="B204" s="181">
        <v>11</v>
      </c>
      <c r="C204" s="184" t="s">
        <v>117</v>
      </c>
      <c r="D204" s="165"/>
      <c r="E204" s="166">
        <v>0</v>
      </c>
      <c r="F204" s="166">
        <v>0</v>
      </c>
      <c r="G204" s="166">
        <v>494.62</v>
      </c>
      <c r="H204" s="117">
        <v>0</v>
      </c>
      <c r="I204" s="118">
        <v>0</v>
      </c>
    </row>
    <row r="205" spans="1:9" s="297" customFormat="1" ht="15.75" customHeight="1" x14ac:dyDescent="0.25">
      <c r="A205" s="180">
        <v>323</v>
      </c>
      <c r="B205" s="181">
        <v>11</v>
      </c>
      <c r="C205" s="185" t="s">
        <v>127</v>
      </c>
      <c r="D205" s="165"/>
      <c r="E205" s="164">
        <v>0</v>
      </c>
      <c r="F205" s="164">
        <v>0</v>
      </c>
      <c r="G205" s="164">
        <v>245.29</v>
      </c>
      <c r="H205" s="117">
        <v>0</v>
      </c>
      <c r="I205" s="118">
        <v>0</v>
      </c>
    </row>
    <row r="206" spans="1:9" s="297" customFormat="1" ht="15.75" customHeight="1" x14ac:dyDescent="0.25">
      <c r="A206" s="230">
        <v>3237</v>
      </c>
      <c r="B206" s="181">
        <v>11</v>
      </c>
      <c r="C206" s="184" t="s">
        <v>125</v>
      </c>
      <c r="D206" s="165"/>
      <c r="E206" s="166">
        <v>0</v>
      </c>
      <c r="F206" s="166">
        <v>0</v>
      </c>
      <c r="G206" s="166">
        <v>245.29</v>
      </c>
      <c r="H206" s="117">
        <v>0</v>
      </c>
      <c r="I206" s="118">
        <v>0</v>
      </c>
    </row>
    <row r="207" spans="1:9" s="26" customFormat="1" ht="29.25" customHeight="1" x14ac:dyDescent="0.25">
      <c r="A207" s="168"/>
      <c r="B207" s="195">
        <v>11</v>
      </c>
      <c r="C207" s="200" t="s">
        <v>194</v>
      </c>
      <c r="D207" s="92"/>
      <c r="E207" s="50">
        <v>0</v>
      </c>
      <c r="F207" s="50"/>
      <c r="G207" s="50"/>
      <c r="H207" s="117"/>
      <c r="I207" s="118"/>
    </row>
    <row r="208" spans="1:9" s="26" customFormat="1" ht="14.25" customHeight="1" x14ac:dyDescent="0.25">
      <c r="A208" s="168">
        <v>3</v>
      </c>
      <c r="B208" s="167">
        <v>11</v>
      </c>
      <c r="C208" s="48" t="s">
        <v>100</v>
      </c>
      <c r="D208" s="92"/>
      <c r="E208" s="50">
        <v>0</v>
      </c>
      <c r="F208" s="50">
        <v>1052.1600000000001</v>
      </c>
      <c r="G208" s="50">
        <v>1451.52</v>
      </c>
      <c r="H208" s="117">
        <f>G208/F208*100</f>
        <v>137.95620437956205</v>
      </c>
      <c r="I208" s="118">
        <v>0</v>
      </c>
    </row>
    <row r="209" spans="1:9" s="26" customFormat="1" ht="14.25" customHeight="1" x14ac:dyDescent="0.25">
      <c r="A209" s="147">
        <v>32</v>
      </c>
      <c r="B209" s="152">
        <v>11</v>
      </c>
      <c r="C209" s="213" t="s">
        <v>111</v>
      </c>
      <c r="D209" s="165"/>
      <c r="E209" s="164">
        <v>0</v>
      </c>
      <c r="F209" s="164">
        <v>1052.1600000000001</v>
      </c>
      <c r="G209" s="164">
        <v>1451.52</v>
      </c>
      <c r="H209" s="117">
        <f>G209/F209*100</f>
        <v>137.95620437956205</v>
      </c>
      <c r="I209" s="118">
        <v>0</v>
      </c>
    </row>
    <row r="210" spans="1:9" s="26" customFormat="1" ht="14.25" customHeight="1" x14ac:dyDescent="0.25">
      <c r="A210" s="147">
        <v>329</v>
      </c>
      <c r="B210" s="152">
        <v>11</v>
      </c>
      <c r="C210" s="185" t="s">
        <v>153</v>
      </c>
      <c r="D210" s="165"/>
      <c r="E210" s="164">
        <v>0</v>
      </c>
      <c r="F210" s="164">
        <v>1052.1600000000001</v>
      </c>
      <c r="G210" s="164">
        <v>1451.52</v>
      </c>
      <c r="H210" s="117">
        <f>G210/F210*100</f>
        <v>137.95620437956205</v>
      </c>
      <c r="I210" s="118">
        <v>0</v>
      </c>
    </row>
    <row r="211" spans="1:9" s="26" customFormat="1" ht="14.25" customHeight="1" x14ac:dyDescent="0.25">
      <c r="A211" s="149">
        <v>3299</v>
      </c>
      <c r="B211" s="154">
        <v>11</v>
      </c>
      <c r="C211" s="184" t="s">
        <v>153</v>
      </c>
      <c r="D211" s="92"/>
      <c r="E211" s="166">
        <v>0</v>
      </c>
      <c r="F211" s="166">
        <v>1052.1600000000001</v>
      </c>
      <c r="G211" s="166">
        <v>1451.52</v>
      </c>
      <c r="H211" s="117">
        <f>G211/F211*100</f>
        <v>137.95620437956205</v>
      </c>
      <c r="I211" s="118">
        <v>0</v>
      </c>
    </row>
    <row r="212" spans="1:9" s="26" customFormat="1" ht="30.75" customHeight="1" x14ac:dyDescent="0.25">
      <c r="A212" s="211"/>
      <c r="B212" s="195">
        <v>42</v>
      </c>
      <c r="C212" s="200" t="s">
        <v>229</v>
      </c>
      <c r="D212" s="92"/>
      <c r="E212" s="50"/>
      <c r="F212" s="50"/>
      <c r="G212" s="50"/>
      <c r="H212" s="117"/>
      <c r="I212" s="118"/>
    </row>
    <row r="213" spans="1:9" s="26" customFormat="1" ht="13.5" customHeight="1" x14ac:dyDescent="0.25">
      <c r="A213" s="168">
        <v>3</v>
      </c>
      <c r="B213" s="167">
        <v>42</v>
      </c>
      <c r="C213" s="48" t="s">
        <v>100</v>
      </c>
      <c r="D213" s="92"/>
      <c r="E213" s="50">
        <v>784.95</v>
      </c>
      <c r="F213" s="50">
        <v>897.09</v>
      </c>
      <c r="G213" s="50">
        <v>896.46</v>
      </c>
      <c r="H213" s="117">
        <f>G213/F213*100</f>
        <v>99.929772932481683</v>
      </c>
      <c r="I213" s="118">
        <f>G213/E213*100</f>
        <v>114.20600038218996</v>
      </c>
    </row>
    <row r="214" spans="1:9" s="26" customFormat="1" ht="13.5" customHeight="1" x14ac:dyDescent="0.25">
      <c r="A214" s="147">
        <v>32</v>
      </c>
      <c r="B214" s="152">
        <v>42</v>
      </c>
      <c r="C214" s="213" t="s">
        <v>111</v>
      </c>
      <c r="D214" s="165"/>
      <c r="E214" s="164">
        <v>784.95</v>
      </c>
      <c r="F214" s="164">
        <v>897.09</v>
      </c>
      <c r="G214" s="164">
        <v>896.46</v>
      </c>
      <c r="H214" s="117">
        <f>G214/F214*100</f>
        <v>99.929772932481683</v>
      </c>
      <c r="I214" s="118">
        <f>G214/E214*100</f>
        <v>114.20600038218996</v>
      </c>
    </row>
    <row r="215" spans="1:9" s="26" customFormat="1" ht="13.5" customHeight="1" x14ac:dyDescent="0.25">
      <c r="A215" s="147">
        <v>321</v>
      </c>
      <c r="B215" s="152"/>
      <c r="C215" s="135" t="s">
        <v>106</v>
      </c>
      <c r="D215" s="165"/>
      <c r="E215" s="164">
        <v>784.95</v>
      </c>
      <c r="F215" s="164">
        <v>0</v>
      </c>
      <c r="G215" s="164">
        <v>0</v>
      </c>
      <c r="H215" s="117">
        <v>0</v>
      </c>
      <c r="I215" s="118">
        <v>0</v>
      </c>
    </row>
    <row r="216" spans="1:9" s="26" customFormat="1" ht="13.5" customHeight="1" x14ac:dyDescent="0.25">
      <c r="A216" s="149">
        <v>3211</v>
      </c>
      <c r="B216" s="154">
        <v>42</v>
      </c>
      <c r="C216" s="254" t="s">
        <v>107</v>
      </c>
      <c r="D216" s="255"/>
      <c r="E216" s="166">
        <v>0</v>
      </c>
      <c r="F216" s="166">
        <v>0</v>
      </c>
      <c r="G216" s="166">
        <v>0</v>
      </c>
      <c r="H216" s="117">
        <v>0</v>
      </c>
      <c r="I216" s="118">
        <v>0</v>
      </c>
    </row>
    <row r="217" spans="1:9" s="26" customFormat="1" ht="13.5" customHeight="1" x14ac:dyDescent="0.25">
      <c r="A217" s="149">
        <v>3214</v>
      </c>
      <c r="B217" s="154">
        <v>42</v>
      </c>
      <c r="C217" s="254" t="s">
        <v>150</v>
      </c>
      <c r="D217" s="255"/>
      <c r="E217" s="166">
        <v>0</v>
      </c>
      <c r="F217" s="166">
        <v>0</v>
      </c>
      <c r="G217" s="166">
        <v>0</v>
      </c>
      <c r="H217" s="117">
        <v>0</v>
      </c>
      <c r="I217" s="118">
        <v>0</v>
      </c>
    </row>
    <row r="218" spans="1:9" s="26" customFormat="1" ht="13.5" customHeight="1" x14ac:dyDescent="0.25">
      <c r="A218" s="147">
        <v>322</v>
      </c>
      <c r="B218" s="152">
        <v>42</v>
      </c>
      <c r="C218" s="135" t="s">
        <v>134</v>
      </c>
      <c r="D218" s="165"/>
      <c r="E218" s="164">
        <v>0</v>
      </c>
      <c r="F218" s="164">
        <v>0</v>
      </c>
      <c r="G218" s="164">
        <v>0</v>
      </c>
      <c r="H218" s="117">
        <v>0</v>
      </c>
      <c r="I218" s="118">
        <v>0</v>
      </c>
    </row>
    <row r="219" spans="1:9" s="26" customFormat="1" ht="13.5" customHeight="1" x14ac:dyDescent="0.25">
      <c r="A219" s="149">
        <v>3222</v>
      </c>
      <c r="B219" s="154">
        <v>42</v>
      </c>
      <c r="C219" s="254" t="s">
        <v>117</v>
      </c>
      <c r="D219" s="255"/>
      <c r="E219" s="166">
        <v>0</v>
      </c>
      <c r="F219" s="166">
        <v>0</v>
      </c>
      <c r="G219" s="166">
        <v>0</v>
      </c>
      <c r="H219" s="117">
        <v>0</v>
      </c>
      <c r="I219" s="118">
        <v>0</v>
      </c>
    </row>
    <row r="220" spans="1:9" s="26" customFormat="1" ht="13.5" customHeight="1" x14ac:dyDescent="0.25">
      <c r="A220" s="149">
        <v>3225</v>
      </c>
      <c r="B220" s="154">
        <v>42</v>
      </c>
      <c r="C220" s="254" t="s">
        <v>115</v>
      </c>
      <c r="D220" s="255"/>
      <c r="E220" s="166">
        <v>0</v>
      </c>
      <c r="F220" s="166">
        <v>0</v>
      </c>
      <c r="G220" s="166">
        <v>0</v>
      </c>
      <c r="H220" s="117">
        <v>0</v>
      </c>
      <c r="I220" s="118">
        <v>0</v>
      </c>
    </row>
    <row r="221" spans="1:9" s="183" customFormat="1" ht="13.5" customHeight="1" x14ac:dyDescent="0.25">
      <c r="A221" s="180">
        <v>323</v>
      </c>
      <c r="B221" s="181">
        <v>42</v>
      </c>
      <c r="C221" s="182" t="s">
        <v>137</v>
      </c>
      <c r="D221" s="165"/>
      <c r="E221" s="164">
        <v>784.95</v>
      </c>
      <c r="F221" s="164">
        <v>897.09</v>
      </c>
      <c r="G221" s="164">
        <v>896.46</v>
      </c>
      <c r="H221" s="117">
        <f>G221/F221*100</f>
        <v>99.929772932481683</v>
      </c>
      <c r="I221" s="118">
        <f>G221/E221*100</f>
        <v>114.20600038218996</v>
      </c>
    </row>
    <row r="222" spans="1:9" s="183" customFormat="1" ht="13.5" customHeight="1" x14ac:dyDescent="0.25">
      <c r="A222" s="230">
        <v>3235</v>
      </c>
      <c r="B222" s="256">
        <v>42</v>
      </c>
      <c r="C222" s="254" t="s">
        <v>173</v>
      </c>
      <c r="D222" s="255"/>
      <c r="E222" s="166">
        <v>0</v>
      </c>
      <c r="F222" s="166">
        <v>0</v>
      </c>
      <c r="G222" s="166">
        <v>0</v>
      </c>
      <c r="H222" s="117">
        <v>0</v>
      </c>
      <c r="I222" s="118">
        <v>0</v>
      </c>
    </row>
    <row r="223" spans="1:9" s="26" customFormat="1" ht="13.5" customHeight="1" x14ac:dyDescent="0.25">
      <c r="A223" s="149">
        <v>3236</v>
      </c>
      <c r="B223" s="154">
        <v>42</v>
      </c>
      <c r="C223" s="214" t="s">
        <v>157</v>
      </c>
      <c r="D223" s="165"/>
      <c r="E223" s="166">
        <v>0</v>
      </c>
      <c r="F223" s="166">
        <v>0</v>
      </c>
      <c r="G223" s="166">
        <v>0</v>
      </c>
      <c r="H223" s="117">
        <v>0</v>
      </c>
      <c r="I223" s="118">
        <v>0</v>
      </c>
    </row>
    <row r="224" spans="1:9" s="26" customFormat="1" ht="13.5" customHeight="1" x14ac:dyDescent="0.25">
      <c r="A224" s="149">
        <v>3239</v>
      </c>
      <c r="B224" s="154">
        <v>42</v>
      </c>
      <c r="C224" s="253" t="s">
        <v>122</v>
      </c>
      <c r="D224" s="165"/>
      <c r="E224" s="166">
        <v>784.95</v>
      </c>
      <c r="F224" s="166">
        <v>897.09</v>
      </c>
      <c r="G224" s="166">
        <v>896.46</v>
      </c>
      <c r="H224" s="117">
        <f>G224/F224*100</f>
        <v>99.929772932481683</v>
      </c>
      <c r="I224" s="118">
        <f>G224/E224*100</f>
        <v>114.20600038218996</v>
      </c>
    </row>
    <row r="225" spans="1:9" s="26" customFormat="1" ht="13.5" customHeight="1" x14ac:dyDescent="0.25">
      <c r="A225" s="147">
        <v>329</v>
      </c>
      <c r="B225" s="152">
        <v>42</v>
      </c>
      <c r="C225" s="185" t="s">
        <v>153</v>
      </c>
      <c r="D225" s="165"/>
      <c r="E225" s="164">
        <v>0</v>
      </c>
      <c r="F225" s="164">
        <v>0</v>
      </c>
      <c r="G225" s="164">
        <v>0</v>
      </c>
      <c r="H225" s="117">
        <v>0</v>
      </c>
      <c r="I225" s="118">
        <v>0</v>
      </c>
    </row>
    <row r="226" spans="1:9" s="26" customFormat="1" ht="13.5" customHeight="1" x14ac:dyDescent="0.25">
      <c r="A226" s="149">
        <v>3293</v>
      </c>
      <c r="B226" s="154">
        <v>42</v>
      </c>
      <c r="C226" s="184" t="s">
        <v>129</v>
      </c>
      <c r="D226" s="255"/>
      <c r="E226" s="166">
        <v>0</v>
      </c>
      <c r="F226" s="166">
        <v>0</v>
      </c>
      <c r="G226" s="166">
        <v>0</v>
      </c>
      <c r="H226" s="117">
        <v>0</v>
      </c>
      <c r="I226" s="118">
        <v>0</v>
      </c>
    </row>
    <row r="227" spans="1:9" s="26" customFormat="1" ht="13.5" customHeight="1" x14ac:dyDescent="0.25">
      <c r="A227" s="149">
        <v>3299</v>
      </c>
      <c r="B227" s="154">
        <v>42</v>
      </c>
      <c r="C227" s="184" t="s">
        <v>153</v>
      </c>
      <c r="D227" s="92"/>
      <c r="E227" s="166">
        <v>0</v>
      </c>
      <c r="F227" s="166">
        <v>0</v>
      </c>
      <c r="G227" s="166">
        <v>0</v>
      </c>
      <c r="H227" s="117">
        <v>0</v>
      </c>
      <c r="I227" s="118">
        <v>0</v>
      </c>
    </row>
    <row r="228" spans="1:9" s="26" customFormat="1" ht="13.5" customHeight="1" x14ac:dyDescent="0.25">
      <c r="A228" s="147">
        <v>37</v>
      </c>
      <c r="B228" s="152">
        <v>42</v>
      </c>
      <c r="C228" s="185" t="s">
        <v>183</v>
      </c>
      <c r="D228" s="92"/>
      <c r="E228" s="164">
        <v>0</v>
      </c>
      <c r="F228" s="164">
        <v>0</v>
      </c>
      <c r="G228" s="164">
        <v>0</v>
      </c>
      <c r="H228" s="117">
        <v>0</v>
      </c>
      <c r="I228" s="118">
        <v>0</v>
      </c>
    </row>
    <row r="229" spans="1:9" s="26" customFormat="1" ht="13.5" customHeight="1" x14ac:dyDescent="0.25">
      <c r="A229" s="147">
        <v>372</v>
      </c>
      <c r="B229" s="152">
        <v>42</v>
      </c>
      <c r="C229" s="185" t="s">
        <v>147</v>
      </c>
      <c r="D229" s="92"/>
      <c r="E229" s="164">
        <v>0</v>
      </c>
      <c r="F229" s="164">
        <v>0</v>
      </c>
      <c r="G229" s="164">
        <v>0</v>
      </c>
      <c r="H229" s="117">
        <v>0</v>
      </c>
      <c r="I229" s="118">
        <v>0</v>
      </c>
    </row>
    <row r="230" spans="1:9" s="26" customFormat="1" ht="13.5" customHeight="1" x14ac:dyDescent="0.25">
      <c r="A230" s="149">
        <v>3722</v>
      </c>
      <c r="B230" s="154">
        <v>42</v>
      </c>
      <c r="C230" s="184" t="s">
        <v>184</v>
      </c>
      <c r="D230" s="92"/>
      <c r="E230" s="166">
        <v>0</v>
      </c>
      <c r="F230" s="166">
        <v>0</v>
      </c>
      <c r="G230" s="166">
        <v>0</v>
      </c>
      <c r="H230" s="117">
        <v>0</v>
      </c>
      <c r="I230" s="118">
        <v>0</v>
      </c>
    </row>
    <row r="231" spans="1:9" s="26" customFormat="1" ht="26.25" customHeight="1" x14ac:dyDescent="0.25">
      <c r="A231" s="168">
        <v>4</v>
      </c>
      <c r="B231" s="167">
        <v>42</v>
      </c>
      <c r="C231" s="141" t="s">
        <v>77</v>
      </c>
      <c r="D231" s="92"/>
      <c r="E231" s="50">
        <v>483.55</v>
      </c>
      <c r="F231" s="50">
        <v>1000</v>
      </c>
      <c r="G231" s="50">
        <v>0</v>
      </c>
      <c r="H231" s="117">
        <v>0</v>
      </c>
      <c r="I231" s="118">
        <v>0</v>
      </c>
    </row>
    <row r="232" spans="1:9" s="26" customFormat="1" ht="27.75" customHeight="1" x14ac:dyDescent="0.25">
      <c r="A232" s="168">
        <v>42</v>
      </c>
      <c r="B232" s="167">
        <v>42</v>
      </c>
      <c r="C232" s="141" t="s">
        <v>78</v>
      </c>
      <c r="D232" s="92"/>
      <c r="E232" s="50">
        <v>483.55</v>
      </c>
      <c r="F232" s="50">
        <v>1000</v>
      </c>
      <c r="G232" s="50">
        <v>0</v>
      </c>
      <c r="H232" s="117">
        <v>0</v>
      </c>
      <c r="I232" s="118">
        <v>0</v>
      </c>
    </row>
    <row r="233" spans="1:9" s="26" customFormat="1" ht="14.25" customHeight="1" x14ac:dyDescent="0.25">
      <c r="A233" s="147">
        <v>422</v>
      </c>
      <c r="B233" s="152">
        <v>42</v>
      </c>
      <c r="C233" s="139" t="s">
        <v>217</v>
      </c>
      <c r="D233" s="86"/>
      <c r="E233" s="45">
        <v>483.55</v>
      </c>
      <c r="F233" s="45">
        <v>1000</v>
      </c>
      <c r="G233" s="45">
        <v>0</v>
      </c>
      <c r="H233" s="117">
        <v>0</v>
      </c>
      <c r="I233" s="118">
        <v>0</v>
      </c>
    </row>
    <row r="234" spans="1:9" s="26" customFormat="1" ht="13.5" customHeight="1" x14ac:dyDescent="0.25">
      <c r="A234" s="149">
        <v>4221</v>
      </c>
      <c r="B234" s="152">
        <v>42</v>
      </c>
      <c r="C234" s="140" t="s">
        <v>217</v>
      </c>
      <c r="D234" s="128"/>
      <c r="E234" s="87">
        <v>483.55</v>
      </c>
      <c r="F234" s="87">
        <v>1000</v>
      </c>
      <c r="G234" s="87">
        <v>0</v>
      </c>
      <c r="H234" s="117">
        <v>0</v>
      </c>
      <c r="I234" s="118">
        <v>0</v>
      </c>
    </row>
    <row r="235" spans="1:9" s="11" customFormat="1" ht="19.5" customHeight="1" x14ac:dyDescent="0.25">
      <c r="A235" s="150"/>
      <c r="B235" s="157"/>
      <c r="C235" s="143"/>
      <c r="D235" s="93"/>
      <c r="E235" s="49">
        <v>1605792.84</v>
      </c>
      <c r="F235" s="77">
        <v>1879331.3</v>
      </c>
      <c r="G235" s="77">
        <v>2037949.4399999999</v>
      </c>
      <c r="H235" s="117"/>
      <c r="I235" s="118"/>
    </row>
    <row r="236" spans="1:9" s="26" customFormat="1" x14ac:dyDescent="0.2">
      <c r="A236" s="212"/>
      <c r="B236" s="212"/>
      <c r="E236" s="9"/>
      <c r="F236" s="8"/>
      <c r="G236" s="8"/>
      <c r="H236" s="120"/>
      <c r="I236" s="121"/>
    </row>
    <row r="237" spans="1:9" s="26" customFormat="1" x14ac:dyDescent="0.2">
      <c r="A237" s="212"/>
      <c r="B237" s="212"/>
      <c r="E237" s="9"/>
      <c r="F237" s="8"/>
      <c r="G237" s="8"/>
      <c r="H237" s="120"/>
      <c r="I237" s="121"/>
    </row>
    <row r="238" spans="1:9" s="26" customFormat="1" x14ac:dyDescent="0.2">
      <c r="A238" s="212"/>
      <c r="B238" s="212"/>
      <c r="E238" s="9"/>
      <c r="F238" s="8"/>
      <c r="G238" s="8"/>
      <c r="H238" s="120"/>
      <c r="I238" s="121"/>
    </row>
    <row r="239" spans="1:9" ht="25.5" x14ac:dyDescent="0.25">
      <c r="C239" s="34" t="s">
        <v>256</v>
      </c>
      <c r="D239" s="34"/>
      <c r="E239" s="35"/>
      <c r="F239" s="39" t="s">
        <v>259</v>
      </c>
      <c r="G239" s="124"/>
      <c r="H239" s="130"/>
      <c r="I239" s="122"/>
    </row>
    <row r="240" spans="1:9" ht="13.5" x14ac:dyDescent="0.25">
      <c r="C240" s="312"/>
      <c r="D240" s="312"/>
      <c r="E240" s="36"/>
      <c r="F240" s="308" t="s">
        <v>218</v>
      </c>
      <c r="G240" s="308"/>
      <c r="H240" s="119"/>
    </row>
    <row r="241" spans="3:8" ht="13.5" x14ac:dyDescent="0.25">
      <c r="C241" s="216"/>
      <c r="D241" s="38"/>
      <c r="E241" s="36"/>
      <c r="F241" s="33"/>
      <c r="G241" s="33"/>
      <c r="H241" s="123"/>
    </row>
    <row r="242" spans="3:8" ht="13.5" x14ac:dyDescent="0.25">
      <c r="C242" s="216" t="s">
        <v>257</v>
      </c>
      <c r="D242" s="38"/>
      <c r="E242" s="36"/>
      <c r="F242" s="35" t="s">
        <v>7</v>
      </c>
      <c r="G242" s="35"/>
      <c r="H242" s="119"/>
    </row>
    <row r="243" spans="3:8" ht="15" x14ac:dyDescent="0.25">
      <c r="C243" s="261" t="s">
        <v>258</v>
      </c>
      <c r="D243" s="38"/>
      <c r="E243" s="36"/>
      <c r="F243" s="313" t="s">
        <v>192</v>
      </c>
      <c r="G243" s="314"/>
      <c r="H243" s="119"/>
    </row>
    <row r="244" spans="3:8" x14ac:dyDescent="0.2">
      <c r="C244" s="37"/>
      <c r="D244" s="38"/>
      <c r="E244" s="115"/>
      <c r="F244" s="5"/>
      <c r="G244" s="26"/>
      <c r="H244" s="121"/>
    </row>
  </sheetData>
  <mergeCells count="4">
    <mergeCell ref="F240:G240"/>
    <mergeCell ref="C1:I1"/>
    <mergeCell ref="C240:D240"/>
    <mergeCell ref="F243:G24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 </vt:lpstr>
      <vt:lpstr>Prihodi i rashodi po ek.klas.</vt:lpstr>
      <vt:lpstr>Prihodi i rashodi-izvori</vt:lpstr>
      <vt:lpstr>Rashodi i izdaci-iz.fin,ek i 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Bruna Gregov</cp:lastModifiedBy>
  <cp:lastPrinted>2025-03-28T08:08:53Z</cp:lastPrinted>
  <dcterms:created xsi:type="dcterms:W3CDTF">2022-02-23T11:39:51Z</dcterms:created>
  <dcterms:modified xsi:type="dcterms:W3CDTF">2025-03-28T08:09:05Z</dcterms:modified>
</cp:coreProperties>
</file>